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255" windowWidth="20730" windowHeight="6510" tabRatio="629" firstSheet="2" activeTab="2"/>
  </bookViews>
  <sheets>
    <sheet name="VXXXXX" sheetId="1" state="veryHidden" r:id="rId1"/>
    <sheet name="VXXXX" sheetId="2" state="veryHidden" r:id="rId2"/>
    <sheet name="1.환경오염배출사업장" sheetId="3" r:id="rId3"/>
    <sheet name="2.환경오염배출사업장단속및행정조치" sheetId="4" r:id="rId4"/>
    <sheet name="3.쓰레기수거" sheetId="5" r:id="rId5"/>
    <sheet name="4.폐기물 재활용율" sheetId="6" r:id="rId6"/>
    <sheet name="5.하수및분뇨발생량 및 처리현황" sheetId="7" r:id="rId7"/>
    <sheet name="6.1일 1인당 오수 발생량" sheetId="8" r:id="rId8"/>
  </sheets>
  <definedNames>
    <definedName name="_xlnm.Print_Titles" localSheetId="4">'3.쓰레기수거'!$A:$A</definedName>
    <definedName name="_xlnm.Print_Titles" localSheetId="6">'5.하수및분뇨발생량 및 처리현황'!$A:$C</definedName>
  </definedNames>
  <calcPr fullCalcOnLoad="1"/>
</workbook>
</file>

<file path=xl/sharedStrings.xml><?xml version="1.0" encoding="utf-8"?>
<sst xmlns="http://schemas.openxmlformats.org/spreadsheetml/2006/main" count="240" uniqueCount="157">
  <si>
    <t xml:space="preserve"> </t>
  </si>
  <si>
    <t>1 종</t>
  </si>
  <si>
    <t>2 종</t>
  </si>
  <si>
    <t>3 종</t>
  </si>
  <si>
    <t>4 종</t>
  </si>
  <si>
    <t>5 종</t>
  </si>
  <si>
    <t>경  고</t>
  </si>
  <si>
    <t>개선명령</t>
  </si>
  <si>
    <t>조업정지</t>
  </si>
  <si>
    <t>허가취소</t>
  </si>
  <si>
    <t>폐쇄명령</t>
  </si>
  <si>
    <t>기    타</t>
  </si>
  <si>
    <t>면  적</t>
  </si>
  <si>
    <t>인    구</t>
  </si>
  <si>
    <t>재활용</t>
  </si>
  <si>
    <t>인  원</t>
  </si>
  <si>
    <t>차  량</t>
  </si>
  <si>
    <t>손수레</t>
  </si>
  <si>
    <t>중장비</t>
  </si>
  <si>
    <t>구    분</t>
  </si>
  <si>
    <t>기타</t>
  </si>
  <si>
    <t>ⅩⅢ．환  경</t>
  </si>
  <si>
    <t>구    분</t>
  </si>
  <si>
    <t>대   기   (가스. 먼지. 매연 및 악취)</t>
  </si>
  <si>
    <t>수              질        (폐  수)</t>
  </si>
  <si>
    <t>소음및
진  동</t>
  </si>
  <si>
    <t>하수 및 분뇨 발생량</t>
  </si>
  <si>
    <t>분뇨처리시설</t>
  </si>
  <si>
    <t>분뇨수집운반업체</t>
  </si>
  <si>
    <t>하      수</t>
  </si>
  <si>
    <t>분            뇨</t>
  </si>
  <si>
    <t>시설명</t>
  </si>
  <si>
    <t>시설용량(㎥/일)</t>
  </si>
  <si>
    <t>처리량(㎥/일)</t>
  </si>
  <si>
    <t>사업비
(백만원)</t>
  </si>
  <si>
    <t>운영방법</t>
  </si>
  <si>
    <t>방류수역</t>
  </si>
  <si>
    <t>업체수</t>
  </si>
  <si>
    <t>시설(차량)현황(대수)</t>
  </si>
  <si>
    <t>종사
인원</t>
  </si>
  <si>
    <t>하수처리
구역내</t>
  </si>
  <si>
    <t>하수처리
구역외</t>
  </si>
  <si>
    <t>물리적</t>
  </si>
  <si>
    <t>생물학적</t>
  </si>
  <si>
    <t>고도</t>
  </si>
  <si>
    <t>지류</t>
  </si>
  <si>
    <t>본류</t>
  </si>
  <si>
    <t>수계</t>
  </si>
  <si>
    <t>3톤
이하</t>
  </si>
  <si>
    <t>4.5톤
이하</t>
  </si>
  <si>
    <t>8톤
이하</t>
  </si>
  <si>
    <t>행  정  처  분  내  역</t>
  </si>
  <si>
    <t>순수고발</t>
  </si>
  <si>
    <t xml:space="preserve"> 2. 환경오염 배출사업장 단속 및 행정조치</t>
  </si>
  <si>
    <t>2 0 1 1</t>
  </si>
  <si>
    <t>인   구</t>
  </si>
  <si>
    <t xml:space="preserve"> </t>
  </si>
  <si>
    <t xml:space="preserve">연 별 </t>
  </si>
  <si>
    <t>1일 오수 발생량</t>
  </si>
  <si>
    <t>1일 1인당 오수 발생량</t>
  </si>
  <si>
    <t xml:space="preserve"> １. 환경오염물질 배출사업장</t>
  </si>
  <si>
    <t>2 0 1 2</t>
  </si>
  <si>
    <t>배출업소</t>
  </si>
  <si>
    <t>단속업소</t>
  </si>
  <si>
    <t>위반업소</t>
  </si>
  <si>
    <t xml:space="preserve"> 5. 하수 및 분뇨발생량 및 처리현황</t>
  </si>
  <si>
    <t>처리대상량(㎥/일)</t>
  </si>
  <si>
    <t>발    생    량(㎥/일)</t>
  </si>
  <si>
    <t>연계
처리장명</t>
  </si>
  <si>
    <t>수거식분뇨</t>
  </si>
  <si>
    <t>처리대상제외량(㎥/일)</t>
  </si>
  <si>
    <t xml:space="preserve"> 2 0 1 3 </t>
  </si>
  <si>
    <t>2 0 1 0</t>
  </si>
  <si>
    <t>2 0 1 1</t>
  </si>
  <si>
    <t>2 0 1 2</t>
  </si>
  <si>
    <t>사용중지</t>
  </si>
  <si>
    <r>
      <t>병과고발</t>
    </r>
    <r>
      <rPr>
        <vertAlign val="superscript"/>
        <sz val="11"/>
        <rFont val="바탕체"/>
        <family val="1"/>
      </rPr>
      <t>1)</t>
    </r>
  </si>
  <si>
    <t>2 0 1 4</t>
  </si>
  <si>
    <t xml:space="preserve"> 2 0 1 4 </t>
  </si>
  <si>
    <t>2 0 1 3</t>
  </si>
  <si>
    <t>연 별</t>
  </si>
  <si>
    <t>발   생   량(㎥/일)</t>
  </si>
  <si>
    <t>-</t>
  </si>
  <si>
    <t>수거식
분뇨</t>
  </si>
  <si>
    <t>정화조∙
오수처리
오니</t>
  </si>
  <si>
    <t>2 0 1 5</t>
  </si>
  <si>
    <t>2 0 1 6</t>
  </si>
  <si>
    <t xml:space="preserve"> 2 0 1 5 </t>
  </si>
  <si>
    <t xml:space="preserve"> 2 0 1 5 </t>
  </si>
  <si>
    <t xml:space="preserve"> 2 0 1 6 </t>
  </si>
  <si>
    <t>2 0 1 7</t>
  </si>
  <si>
    <t>-</t>
  </si>
  <si>
    <t xml:space="preserve"> 2 0 1 7 </t>
  </si>
  <si>
    <t>3. 쓰 레 기 수 거</t>
  </si>
  <si>
    <t>구   분</t>
  </si>
  <si>
    <t>행정구역(A)</t>
  </si>
  <si>
    <t>청소구역(B)</t>
  </si>
  <si>
    <t>수거지인구율
(B/A)</t>
  </si>
  <si>
    <t>배출량
(톤/일)
(C)</t>
  </si>
  <si>
    <t>처리량
(톤/일)
(D)</t>
  </si>
  <si>
    <t>수거율
(%)
(D/C)</t>
  </si>
  <si>
    <t>수   거   처   리</t>
  </si>
  <si>
    <t>수                  거                  처                  리</t>
  </si>
  <si>
    <t>지방자치단체</t>
  </si>
  <si>
    <t xml:space="preserve">  처리업체</t>
  </si>
  <si>
    <t xml:space="preserve"> 자가처리업소</t>
  </si>
  <si>
    <t>인   구</t>
  </si>
  <si>
    <t>매 립</t>
  </si>
  <si>
    <t>소 각</t>
  </si>
  <si>
    <t>해역
배출</t>
  </si>
  <si>
    <t>기 타</t>
  </si>
  <si>
    <t>폐                    기                              물</t>
  </si>
  <si>
    <t>장       비</t>
  </si>
  <si>
    <t>생  활  폐  기  물</t>
  </si>
  <si>
    <t>사 업 장 배 출 시 설 계   폐 기 물</t>
  </si>
  <si>
    <t>건   설   폐   기   물</t>
  </si>
  <si>
    <t>지   정   폐   기   물</t>
  </si>
  <si>
    <t>발생량</t>
  </si>
  <si>
    <t>매  립</t>
  </si>
  <si>
    <t>소  각</t>
  </si>
  <si>
    <t>재활용</t>
  </si>
  <si>
    <t>소 각</t>
  </si>
  <si>
    <t>전년도
이월량</t>
  </si>
  <si>
    <t>해당연도발생량</t>
  </si>
  <si>
    <t>기타
보관량</t>
  </si>
  <si>
    <t>차 량</t>
  </si>
  <si>
    <t>2 0 1 6</t>
  </si>
  <si>
    <t xml:space="preserve"> 4. 폐기물 재활용률</t>
  </si>
  <si>
    <t>구분</t>
  </si>
  <si>
    <r>
      <t>재활용률</t>
    </r>
    <r>
      <rPr>
        <vertAlign val="superscript"/>
        <sz val="10"/>
        <rFont val="바탕체"/>
        <family val="1"/>
      </rPr>
      <t xml:space="preserve">
</t>
    </r>
    <r>
      <rPr>
        <sz val="10"/>
        <rFont val="바탕체"/>
        <family val="1"/>
      </rPr>
      <t>(B)/(A)*100</t>
    </r>
  </si>
  <si>
    <t>합    계</t>
  </si>
  <si>
    <t>생활계 폐기물</t>
  </si>
  <si>
    <t>사업장배출시설계 폐기물</t>
  </si>
  <si>
    <t>건설 폐기물</t>
  </si>
  <si>
    <t>지정 폐기물</t>
  </si>
  <si>
    <t>발생량
(A)</t>
  </si>
  <si>
    <t>재활용
(B)</t>
  </si>
  <si>
    <t>발생량</t>
  </si>
  <si>
    <t>재활용</t>
  </si>
  <si>
    <t>소계</t>
  </si>
  <si>
    <t>전년도 
이월량</t>
  </si>
  <si>
    <t>당해년도
발생량</t>
  </si>
  <si>
    <t>2 0 1 7</t>
  </si>
  <si>
    <t>2 0 1 5</t>
  </si>
  <si>
    <t xml:space="preserve"> 2 0 1 6 </t>
  </si>
  <si>
    <t xml:space="preserve"> 2 0 1 7 </t>
  </si>
  <si>
    <t xml:space="preserve"> 6. 1일 1인당 오수 발생량</t>
  </si>
  <si>
    <t>단위: 개소</t>
  </si>
  <si>
    <t>자료: 시 환경정책과, 기후대기과, 수질개선과</t>
  </si>
  <si>
    <t>단위: 개소, 건</t>
  </si>
  <si>
    <t>자료: 시 기후대기과, 수질개선과</t>
  </si>
  <si>
    <t>주: 1)행정처분과 고발이 병행된것</t>
  </si>
  <si>
    <t>단위: ㎢, 명, 톤/일, 대</t>
  </si>
  <si>
    <t>자료: 녹색환경과, 시 자원순환과</t>
  </si>
  <si>
    <t>단위: %, 톤/일</t>
  </si>
  <si>
    <t>자료: 시 수질개선과</t>
  </si>
  <si>
    <t>단위: 명, 톤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</si>
</sst>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\ "/>
    <numFmt numFmtId="177" formatCode="#,##0.0"/>
    <numFmt numFmtId="178" formatCode="#,##0.0;\-#,##0.0;&quot;-&quot;;\ "/>
    <numFmt numFmtId="179" formatCode="#,##0.00_ "/>
    <numFmt numFmtId="180" formatCode="#,##0;\-#,##0;&quot; &quot;\ "/>
    <numFmt numFmtId="181" formatCode="_-* #,##0.0_-;\-* #,##0.0_-;_-* &quot;-&quot;?_-;_-@_-"/>
    <numFmt numFmtId="182" formatCode="_ * #,##0_ ;_ * \-#,##0_ ;_ * &quot; &quot;_ ;_ @_ "/>
    <numFmt numFmtId="183" formatCode="#,##0;[Red]#,##0"/>
    <numFmt numFmtId="184" formatCode="_-* #,##0.0_-;\-* #,##0.0_-;_-* &quot;-&quot;_-;_-@_-"/>
    <numFmt numFmtId="185" formatCode="_-* #,##0.00_-;\-* #,##0.00_-;_-* &quot;-&quot;_-;_-@_-"/>
    <numFmt numFmtId="186" formatCode="#,##0.00_);[Red]\(#,##0.00\)"/>
    <numFmt numFmtId="187" formatCode="#,##0_);[Red]\(#,##0\)"/>
    <numFmt numFmtId="188" formatCode="0.0_);[Red]\(0.0\)"/>
  </numFmts>
  <fonts count="50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sz val="10"/>
      <name val="돋움"/>
      <family val="3"/>
    </font>
    <font>
      <b/>
      <sz val="14"/>
      <name val="바탕체"/>
      <family val="1"/>
    </font>
    <font>
      <b/>
      <sz val="18"/>
      <name val="바탕체"/>
      <family val="1"/>
    </font>
    <font>
      <sz val="18"/>
      <name val="바탕체"/>
      <family val="1"/>
    </font>
    <font>
      <vertAlign val="superscript"/>
      <sz val="11"/>
      <name val="바탕체"/>
      <family val="1"/>
    </font>
    <font>
      <vertAlign val="superscript"/>
      <sz val="10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11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41" fontId="5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>
      <alignment horizontal="left" vertical="center"/>
    </xf>
    <xf numFmtId="181" fontId="5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183" fontId="5" fillId="0" borderId="14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66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41" fontId="5" fillId="0" borderId="0" xfId="5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fill" vertical="center"/>
    </xf>
    <xf numFmtId="0" fontId="5" fillId="0" borderId="16" xfId="0" applyNumberFormat="1" applyFont="1" applyFill="1" applyBorder="1" applyAlignment="1">
      <alignment horizontal="left" vertical="center"/>
    </xf>
    <xf numFmtId="182" fontId="5" fillId="0" borderId="17" xfId="50" applyNumberFormat="1" applyFont="1" applyFill="1" applyBorder="1" applyAlignment="1">
      <alignment vertical="center"/>
    </xf>
    <xf numFmtId="179" fontId="5" fillId="0" borderId="17" xfId="5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5" fillId="0" borderId="0" xfId="51" applyFont="1" applyFill="1" applyBorder="1" applyAlignment="1">
      <alignment horizontal="right" vertical="center"/>
    </xf>
    <xf numFmtId="43" fontId="5" fillId="0" borderId="0" xfId="51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center" vertical="center"/>
    </xf>
    <xf numFmtId="185" fontId="6" fillId="0" borderId="19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1" fontId="5" fillId="0" borderId="0" xfId="50" applyFont="1" applyFill="1" applyBorder="1" applyAlignment="1">
      <alignment horizontal="center" vertical="center"/>
    </xf>
    <xf numFmtId="41" fontId="5" fillId="0" borderId="18" xfId="50" applyFont="1" applyFill="1" applyBorder="1" applyAlignment="1">
      <alignment vertical="center"/>
    </xf>
    <xf numFmtId="41" fontId="5" fillId="0" borderId="12" xfId="50" applyFont="1" applyFill="1" applyBorder="1" applyAlignment="1">
      <alignment vertical="center"/>
    </xf>
    <xf numFmtId="41" fontId="5" fillId="0" borderId="0" xfId="50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 vertical="center" wrapText="1"/>
    </xf>
    <xf numFmtId="41" fontId="5" fillId="0" borderId="12" xfId="0" applyNumberFormat="1" applyFont="1" applyFill="1" applyBorder="1" applyAlignment="1">
      <alignment horizontal="center" vertical="center" wrapText="1"/>
    </xf>
    <xf numFmtId="41" fontId="6" fillId="0" borderId="12" xfId="50" applyFont="1" applyFill="1" applyBorder="1" applyAlignment="1">
      <alignment vertical="center"/>
    </xf>
    <xf numFmtId="41" fontId="6" fillId="0" borderId="12" xfId="50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vertical="center"/>
    </xf>
    <xf numFmtId="41" fontId="5" fillId="0" borderId="0" xfId="51" applyNumberFormat="1" applyFont="1" applyFill="1" applyBorder="1" applyAlignment="1">
      <alignment vertical="center"/>
    </xf>
    <xf numFmtId="41" fontId="5" fillId="0" borderId="0" xfId="51" applyNumberFormat="1" applyFont="1" applyFill="1" applyBorder="1" applyAlignment="1">
      <alignment horizontal="right" vertical="center"/>
    </xf>
    <xf numFmtId="41" fontId="5" fillId="0" borderId="19" xfId="51" applyNumberFormat="1" applyFont="1" applyFill="1" applyBorder="1" applyAlignment="1">
      <alignment vertical="center"/>
    </xf>
    <xf numFmtId="41" fontId="5" fillId="0" borderId="19" xfId="50" applyFont="1" applyFill="1" applyBorder="1" applyAlignment="1">
      <alignment horizontal="right" vertical="center"/>
    </xf>
    <xf numFmtId="43" fontId="5" fillId="0" borderId="0" xfId="5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1" fontId="5" fillId="0" borderId="0" xfId="0" applyNumberFormat="1" applyFont="1" applyFill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41" fontId="5" fillId="0" borderId="0" xfId="50" applyNumberFormat="1" applyFont="1" applyFill="1" applyBorder="1" applyAlignment="1">
      <alignment vertical="center"/>
    </xf>
    <xf numFmtId="41" fontId="5" fillId="0" borderId="0" xfId="50" applyNumberFormat="1" applyFont="1" applyFill="1" applyBorder="1" applyAlignment="1">
      <alignment horizontal="right" vertical="center"/>
    </xf>
    <xf numFmtId="41" fontId="5" fillId="0" borderId="23" xfId="51" applyNumberFormat="1" applyFont="1" applyFill="1" applyBorder="1" applyAlignment="1">
      <alignment vertical="center"/>
    </xf>
    <xf numFmtId="41" fontId="5" fillId="0" borderId="23" xfId="5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41" fontId="5" fillId="0" borderId="0" xfId="50" applyNumberFormat="1" applyFont="1" applyFill="1" applyBorder="1" applyAlignment="1">
      <alignment horizontal="center" vertical="center"/>
    </xf>
    <xf numFmtId="41" fontId="5" fillId="0" borderId="24" xfId="51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1" fontId="6" fillId="0" borderId="21" xfId="0" applyNumberFormat="1" applyFont="1" applyFill="1" applyBorder="1" applyAlignment="1">
      <alignment horizontal="center" vertical="center"/>
    </xf>
    <xf numFmtId="186" fontId="6" fillId="0" borderId="24" xfId="68" applyNumberFormat="1" applyFont="1" applyFill="1" applyBorder="1" applyAlignment="1">
      <alignment horizontal="right" vertical="center"/>
      <protection/>
    </xf>
    <xf numFmtId="187" fontId="6" fillId="0" borderId="21" xfId="51" applyNumberFormat="1" applyFont="1" applyFill="1" applyBorder="1" applyAlignment="1">
      <alignment horizontal="right" vertical="center"/>
    </xf>
    <xf numFmtId="186" fontId="6" fillId="0" borderId="23" xfId="68" applyNumberFormat="1" applyFont="1" applyFill="1" applyBorder="1" applyAlignment="1">
      <alignment horizontal="right" vertical="center"/>
      <protection/>
    </xf>
    <xf numFmtId="41" fontId="6" fillId="0" borderId="23" xfId="0" applyNumberFormat="1" applyFont="1" applyFill="1" applyBorder="1" applyAlignment="1">
      <alignment vertical="center"/>
    </xf>
    <xf numFmtId="184" fontId="6" fillId="0" borderId="23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vertical="center"/>
    </xf>
    <xf numFmtId="181" fontId="6" fillId="0" borderId="23" xfId="0" applyNumberFormat="1" applyFont="1" applyFill="1" applyBorder="1" applyAlignment="1">
      <alignment vertical="center"/>
    </xf>
    <xf numFmtId="181" fontId="6" fillId="0" borderId="21" xfId="0" applyNumberFormat="1" applyFont="1" applyFill="1" applyBorder="1" applyAlignment="1">
      <alignment vertical="center"/>
    </xf>
    <xf numFmtId="181" fontId="6" fillId="0" borderId="23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left"/>
    </xf>
    <xf numFmtId="41" fontId="0" fillId="0" borderId="0" xfId="0" applyNumberFormat="1" applyFont="1" applyFill="1" applyBorder="1" applyAlignment="1">
      <alignment/>
    </xf>
    <xf numFmtId="181" fontId="6" fillId="0" borderId="21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0" fontId="6" fillId="0" borderId="18" xfId="0" applyNumberFormat="1" applyFont="1" applyFill="1" applyBorder="1" applyAlignment="1">
      <alignment horizontal="center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vertical="center"/>
    </xf>
    <xf numFmtId="181" fontId="6" fillId="0" borderId="0" xfId="66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81" fontId="6" fillId="0" borderId="25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center" vertical="center"/>
    </xf>
    <xf numFmtId="181" fontId="6" fillId="0" borderId="0" xfId="67" applyNumberFormat="1" applyFont="1" applyFill="1" applyBorder="1" applyAlignment="1">
      <alignment vertical="center"/>
    </xf>
    <xf numFmtId="181" fontId="6" fillId="0" borderId="0" xfId="0" applyNumberFormat="1" applyFont="1" applyFill="1" applyAlignment="1">
      <alignment horizontal="left"/>
    </xf>
    <xf numFmtId="41" fontId="5" fillId="0" borderId="23" xfId="0" applyNumberFormat="1" applyFont="1" applyFill="1" applyBorder="1" applyAlignment="1">
      <alignment horizontal="right" vertical="center"/>
    </xf>
    <xf numFmtId="41" fontId="5" fillId="0" borderId="23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23" xfId="66" applyNumberFormat="1" applyFont="1" applyFill="1" applyBorder="1" applyAlignment="1">
      <alignment horizontal="right" vertical="center"/>
    </xf>
    <xf numFmtId="41" fontId="5" fillId="0" borderId="23" xfId="0" applyNumberFormat="1" applyFont="1" applyFill="1" applyBorder="1" applyAlignment="1">
      <alignment horizontal="center" vertical="center" wrapText="1"/>
    </xf>
    <xf numFmtId="41" fontId="5" fillId="0" borderId="23" xfId="0" applyNumberFormat="1" applyFont="1" applyFill="1" applyBorder="1" applyAlignment="1">
      <alignment horizontal="center" vertical="center"/>
    </xf>
    <xf numFmtId="41" fontId="5" fillId="0" borderId="2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41" fontId="5" fillId="0" borderId="24" xfId="50" applyFont="1" applyFill="1" applyBorder="1" applyAlignment="1">
      <alignment horizontal="right" vertical="center"/>
    </xf>
    <xf numFmtId="41" fontId="5" fillId="0" borderId="23" xfId="50" applyFont="1" applyFill="1" applyBorder="1" applyAlignment="1">
      <alignment horizontal="right" vertical="center"/>
    </xf>
    <xf numFmtId="43" fontId="5" fillId="0" borderId="23" xfId="5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184" fontId="6" fillId="0" borderId="2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 wrapText="1"/>
    </xf>
    <xf numFmtId="41" fontId="8" fillId="0" borderId="0" xfId="0" applyNumberFormat="1" applyFont="1" applyFill="1" applyAlignment="1">
      <alignment horizontal="left"/>
    </xf>
    <xf numFmtId="41" fontId="5" fillId="0" borderId="26" xfId="0" applyNumberFormat="1" applyFont="1" applyFill="1" applyBorder="1" applyAlignment="1">
      <alignment horizontal="center" vertical="center" wrapText="1"/>
    </xf>
    <xf numFmtId="41" fontId="5" fillId="0" borderId="27" xfId="0" applyNumberFormat="1" applyFont="1" applyFill="1" applyBorder="1" applyAlignment="1">
      <alignment horizontal="center" vertical="center" wrapText="1"/>
    </xf>
    <xf numFmtId="41" fontId="5" fillId="0" borderId="28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183" fontId="6" fillId="0" borderId="2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3" fontId="6" fillId="0" borderId="22" xfId="0" applyNumberFormat="1" applyFont="1" applyFill="1" applyBorder="1" applyAlignment="1">
      <alignment horizontal="center" vertical="center" wrapText="1"/>
    </xf>
    <xf numFmtId="183" fontId="5" fillId="0" borderId="16" xfId="0" applyNumberFormat="1" applyFont="1" applyFill="1" applyBorder="1" applyAlignment="1">
      <alignment horizontal="center" vertical="center"/>
    </xf>
    <xf numFmtId="183" fontId="5" fillId="0" borderId="17" xfId="0" applyNumberFormat="1" applyFont="1" applyFill="1" applyBorder="1" applyAlignment="1">
      <alignment horizontal="center" vertical="center"/>
    </xf>
    <xf numFmtId="183" fontId="5" fillId="0" borderId="18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5" fillId="0" borderId="22" xfId="66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188" fontId="6" fillId="0" borderId="0" xfId="0" applyNumberFormat="1" applyFont="1" applyFill="1" applyBorder="1" applyAlignment="1">
      <alignment vertical="center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95" xfId="63"/>
    <cellStyle name="콤마_95" xfId="64"/>
    <cellStyle name="Currency" xfId="65"/>
    <cellStyle name="Currency [0]" xfId="66"/>
    <cellStyle name="통화 [0] 2" xfId="67"/>
    <cellStyle name="표준_2008년기준_전국폐기물발생및처리현황_서식_김기용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showZeros="0" tabSelected="1" zoomScalePageLayoutView="0" workbookViewId="0" topLeftCell="A1">
      <selection activeCell="A3" sqref="A3:E3"/>
    </sheetView>
  </sheetViews>
  <sheetFormatPr defaultColWidth="8.88671875" defaultRowHeight="13.5"/>
  <cols>
    <col min="1" max="1" width="10.5546875" style="84" customWidth="1"/>
    <col min="2" max="2" width="11.5546875" style="84" customWidth="1"/>
    <col min="3" max="14" width="9.88671875" style="84" customWidth="1"/>
    <col min="15" max="16384" width="8.88671875" style="84" customWidth="1"/>
  </cols>
  <sheetData>
    <row r="1" spans="1:2" ht="21.75" customHeight="1">
      <c r="A1" s="90" t="s">
        <v>21</v>
      </c>
      <c r="B1" s="91"/>
    </row>
    <row r="3" spans="1:7" ht="18.75" customHeight="1">
      <c r="A3" s="151" t="s">
        <v>60</v>
      </c>
      <c r="B3" s="151"/>
      <c r="C3" s="151"/>
      <c r="D3" s="151"/>
      <c r="E3" s="151"/>
      <c r="F3" s="83"/>
      <c r="G3" s="83" t="s">
        <v>0</v>
      </c>
    </row>
    <row r="4" spans="2:5" ht="12" customHeight="1">
      <c r="B4" s="83" t="s">
        <v>0</v>
      </c>
      <c r="C4" s="83" t="s">
        <v>0</v>
      </c>
      <c r="D4" s="83" t="s">
        <v>0</v>
      </c>
      <c r="E4" s="83" t="s">
        <v>0</v>
      </c>
    </row>
    <row r="5" spans="1:14" s="1" customFormat="1" ht="19.5" customHeight="1">
      <c r="A5" s="92" t="s">
        <v>147</v>
      </c>
      <c r="E5" s="92" t="s">
        <v>0</v>
      </c>
      <c r="J5" s="92" t="s">
        <v>0</v>
      </c>
      <c r="N5" s="27"/>
    </row>
    <row r="6" spans="1:14" s="1" customFormat="1" ht="19.5" customHeight="1">
      <c r="A6" s="153" t="s">
        <v>22</v>
      </c>
      <c r="B6" s="154" t="s">
        <v>23</v>
      </c>
      <c r="C6" s="155"/>
      <c r="D6" s="155"/>
      <c r="E6" s="155"/>
      <c r="F6" s="155"/>
      <c r="G6" s="155"/>
      <c r="H6" s="154" t="s">
        <v>24</v>
      </c>
      <c r="I6" s="155"/>
      <c r="J6" s="155"/>
      <c r="K6" s="155"/>
      <c r="L6" s="155"/>
      <c r="M6" s="155"/>
      <c r="N6" s="152" t="s">
        <v>25</v>
      </c>
    </row>
    <row r="7" spans="1:14" s="1" customFormat="1" ht="19.5" customHeight="1">
      <c r="A7" s="153"/>
      <c r="B7" s="89"/>
      <c r="C7" s="57" t="s">
        <v>1</v>
      </c>
      <c r="D7" s="57" t="s">
        <v>2</v>
      </c>
      <c r="E7" s="57" t="s">
        <v>3</v>
      </c>
      <c r="F7" s="57" t="s">
        <v>4</v>
      </c>
      <c r="G7" s="57" t="s">
        <v>5</v>
      </c>
      <c r="H7" s="89"/>
      <c r="I7" s="57" t="s">
        <v>1</v>
      </c>
      <c r="J7" s="57" t="s">
        <v>2</v>
      </c>
      <c r="K7" s="57" t="s">
        <v>3</v>
      </c>
      <c r="L7" s="57" t="s">
        <v>4</v>
      </c>
      <c r="M7" s="57" t="s">
        <v>5</v>
      </c>
      <c r="N7" s="152"/>
    </row>
    <row r="8" spans="1:14" s="1" customFormat="1" ht="27" customHeight="1">
      <c r="A8" s="2" t="s">
        <v>73</v>
      </c>
      <c r="B8" s="93">
        <v>5</v>
      </c>
      <c r="C8" s="93">
        <v>0</v>
      </c>
      <c r="D8" s="93">
        <v>1</v>
      </c>
      <c r="E8" s="93">
        <v>1</v>
      </c>
      <c r="F8" s="93">
        <v>2</v>
      </c>
      <c r="G8" s="93">
        <v>1</v>
      </c>
      <c r="H8" s="93">
        <v>60</v>
      </c>
      <c r="I8" s="93">
        <v>0</v>
      </c>
      <c r="J8" s="93">
        <v>0</v>
      </c>
      <c r="K8" s="93">
        <v>0</v>
      </c>
      <c r="L8" s="93">
        <v>0</v>
      </c>
      <c r="M8" s="93">
        <v>60</v>
      </c>
      <c r="N8" s="93">
        <v>1</v>
      </c>
    </row>
    <row r="9" spans="1:14" s="27" customFormat="1" ht="27" customHeight="1">
      <c r="A9" s="2" t="s">
        <v>74</v>
      </c>
      <c r="B9" s="93">
        <v>5</v>
      </c>
      <c r="C9" s="93">
        <v>0</v>
      </c>
      <c r="D9" s="93">
        <v>1</v>
      </c>
      <c r="E9" s="93">
        <v>1</v>
      </c>
      <c r="F9" s="93">
        <v>2</v>
      </c>
      <c r="G9" s="93">
        <v>1</v>
      </c>
      <c r="H9" s="93">
        <v>60</v>
      </c>
      <c r="I9" s="93">
        <v>0</v>
      </c>
      <c r="J9" s="93">
        <v>0</v>
      </c>
      <c r="K9" s="93">
        <v>0</v>
      </c>
      <c r="L9" s="93">
        <v>2</v>
      </c>
      <c r="M9" s="93">
        <v>58</v>
      </c>
      <c r="N9" s="93">
        <v>1</v>
      </c>
    </row>
    <row r="10" spans="1:14" s="27" customFormat="1" ht="27" customHeight="1">
      <c r="A10" s="2" t="s">
        <v>79</v>
      </c>
      <c r="B10" s="93">
        <v>5</v>
      </c>
      <c r="C10" s="94">
        <v>0</v>
      </c>
      <c r="D10" s="94">
        <v>1</v>
      </c>
      <c r="E10" s="94">
        <v>1</v>
      </c>
      <c r="F10" s="94">
        <v>2</v>
      </c>
      <c r="G10" s="93">
        <v>1</v>
      </c>
      <c r="H10" s="93">
        <v>58</v>
      </c>
      <c r="I10" s="94">
        <v>0</v>
      </c>
      <c r="J10" s="94">
        <v>0</v>
      </c>
      <c r="K10" s="94">
        <v>0</v>
      </c>
      <c r="L10" s="93">
        <v>2</v>
      </c>
      <c r="M10" s="93">
        <v>56</v>
      </c>
      <c r="N10" s="93">
        <v>1</v>
      </c>
    </row>
    <row r="11" spans="1:14" s="1" customFormat="1" ht="27" customHeight="1">
      <c r="A11" s="2" t="s">
        <v>77</v>
      </c>
      <c r="B11" s="73">
        <v>5</v>
      </c>
      <c r="C11" s="74">
        <v>0</v>
      </c>
      <c r="D11" s="74">
        <v>1</v>
      </c>
      <c r="E11" s="74">
        <v>1</v>
      </c>
      <c r="F11" s="74">
        <v>2</v>
      </c>
      <c r="G11" s="73">
        <v>1</v>
      </c>
      <c r="H11" s="73">
        <v>56</v>
      </c>
      <c r="I11" s="74">
        <v>0</v>
      </c>
      <c r="J11" s="74">
        <v>0</v>
      </c>
      <c r="K11" s="74">
        <v>0</v>
      </c>
      <c r="L11" s="73">
        <v>2</v>
      </c>
      <c r="M11" s="73">
        <v>54</v>
      </c>
      <c r="N11" s="73">
        <v>1</v>
      </c>
    </row>
    <row r="12" spans="1:14" s="1" customFormat="1" ht="24.75" customHeight="1">
      <c r="A12" s="2" t="s">
        <v>85</v>
      </c>
      <c r="B12" s="73">
        <v>12</v>
      </c>
      <c r="C12" s="74">
        <v>0</v>
      </c>
      <c r="D12" s="74">
        <v>1</v>
      </c>
      <c r="E12" s="74">
        <v>2</v>
      </c>
      <c r="F12" s="74">
        <v>4</v>
      </c>
      <c r="G12" s="73">
        <v>5</v>
      </c>
      <c r="H12" s="73">
        <v>58</v>
      </c>
      <c r="I12" s="74">
        <v>0</v>
      </c>
      <c r="J12" s="74">
        <v>0</v>
      </c>
      <c r="K12" s="74">
        <v>0</v>
      </c>
      <c r="L12" s="73">
        <v>2</v>
      </c>
      <c r="M12" s="73">
        <v>56</v>
      </c>
      <c r="N12" s="73">
        <v>1</v>
      </c>
    </row>
    <row r="13" spans="1:14" s="27" customFormat="1" ht="24" customHeight="1">
      <c r="A13" s="2" t="s">
        <v>86</v>
      </c>
      <c r="B13" s="73">
        <v>11</v>
      </c>
      <c r="C13" s="74">
        <v>0</v>
      </c>
      <c r="D13" s="74">
        <v>1</v>
      </c>
      <c r="E13" s="74">
        <v>2</v>
      </c>
      <c r="F13" s="74">
        <v>3</v>
      </c>
      <c r="G13" s="73">
        <v>5</v>
      </c>
      <c r="H13" s="73">
        <v>49</v>
      </c>
      <c r="I13" s="74">
        <v>0</v>
      </c>
      <c r="J13" s="74">
        <v>0</v>
      </c>
      <c r="K13" s="74">
        <v>0</v>
      </c>
      <c r="L13" s="73">
        <v>2</v>
      </c>
      <c r="M13" s="73">
        <v>47</v>
      </c>
      <c r="N13" s="73">
        <v>1</v>
      </c>
    </row>
    <row r="14" spans="1:14" s="27" customFormat="1" ht="24" customHeight="1">
      <c r="A14" s="60" t="s">
        <v>90</v>
      </c>
      <c r="B14" s="95">
        <v>11</v>
      </c>
      <c r="C14" s="96" t="s">
        <v>91</v>
      </c>
      <c r="D14" s="96">
        <v>1</v>
      </c>
      <c r="E14" s="96">
        <v>2</v>
      </c>
      <c r="F14" s="96">
        <v>3</v>
      </c>
      <c r="G14" s="95">
        <v>5</v>
      </c>
      <c r="H14" s="95">
        <v>49</v>
      </c>
      <c r="I14" s="96">
        <v>0</v>
      </c>
      <c r="J14" s="96">
        <v>0</v>
      </c>
      <c r="K14" s="96">
        <v>0</v>
      </c>
      <c r="L14" s="95">
        <v>2</v>
      </c>
      <c r="M14" s="95">
        <v>47</v>
      </c>
      <c r="N14" s="95">
        <v>1</v>
      </c>
    </row>
    <row r="15" spans="1:9" ht="19.5" customHeight="1">
      <c r="A15" s="83" t="s">
        <v>148</v>
      </c>
      <c r="E15" s="83"/>
      <c r="G15" s="83"/>
      <c r="H15" s="85"/>
      <c r="I15" s="83"/>
    </row>
  </sheetData>
  <sheetProtection/>
  <mergeCells count="5">
    <mergeCell ref="A3:E3"/>
    <mergeCell ref="N6:N7"/>
    <mergeCell ref="A6:A7"/>
    <mergeCell ref="B6:G6"/>
    <mergeCell ref="H6:M6"/>
  </mergeCells>
  <printOptions/>
  <pageMargins left="0.73" right="0.43" top="1" bottom="1" header="0.5" footer="0.5"/>
  <pageSetup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0.21484375" style="102" customWidth="1"/>
    <col min="2" max="12" width="10.77734375" style="102" customWidth="1"/>
    <col min="13" max="13" width="14.10546875" style="102" customWidth="1"/>
    <col min="14" max="16384" width="8.88671875" style="102" customWidth="1"/>
  </cols>
  <sheetData>
    <row r="2" spans="1:7" ht="18.75" customHeight="1">
      <c r="A2" s="97" t="s">
        <v>53</v>
      </c>
      <c r="B2" s="97"/>
      <c r="C2" s="97"/>
      <c r="D2" s="97"/>
      <c r="E2" s="101"/>
      <c r="F2" s="101"/>
      <c r="G2" s="101"/>
    </row>
    <row r="3" s="98" customFormat="1" ht="11.25" customHeight="1"/>
    <row r="4" spans="1:11" s="1" customFormat="1" ht="21.75" customHeight="1">
      <c r="A4" s="92" t="s">
        <v>149</v>
      </c>
      <c r="E4" s="92" t="s">
        <v>0</v>
      </c>
      <c r="J4" s="92" t="s">
        <v>0</v>
      </c>
      <c r="K4" s="92"/>
    </row>
    <row r="5" spans="1:13" s="1" customFormat="1" ht="22.5" customHeight="1">
      <c r="A5" s="153" t="s">
        <v>80</v>
      </c>
      <c r="B5" s="155" t="s">
        <v>62</v>
      </c>
      <c r="C5" s="155" t="s">
        <v>63</v>
      </c>
      <c r="D5" s="155" t="s">
        <v>64</v>
      </c>
      <c r="E5" s="155" t="s">
        <v>51</v>
      </c>
      <c r="F5" s="155"/>
      <c r="G5" s="155"/>
      <c r="H5" s="155"/>
      <c r="I5" s="155"/>
      <c r="J5" s="155"/>
      <c r="K5" s="155"/>
      <c r="L5" s="155"/>
      <c r="M5" s="157" t="s">
        <v>76</v>
      </c>
    </row>
    <row r="6" spans="1:13" s="1" customFormat="1" ht="25.5" customHeight="1">
      <c r="A6" s="153"/>
      <c r="B6" s="155"/>
      <c r="C6" s="155"/>
      <c r="D6" s="155"/>
      <c r="E6" s="57" t="s">
        <v>6</v>
      </c>
      <c r="F6" s="57" t="s">
        <v>7</v>
      </c>
      <c r="G6" s="57" t="s">
        <v>8</v>
      </c>
      <c r="H6" s="57" t="s">
        <v>75</v>
      </c>
      <c r="I6" s="57" t="s">
        <v>9</v>
      </c>
      <c r="J6" s="57" t="s">
        <v>10</v>
      </c>
      <c r="K6" s="57" t="s">
        <v>52</v>
      </c>
      <c r="L6" s="57" t="s">
        <v>11</v>
      </c>
      <c r="M6" s="158"/>
    </row>
    <row r="7" spans="1:13" s="1" customFormat="1" ht="27" customHeight="1">
      <c r="A7" s="2" t="s">
        <v>73</v>
      </c>
      <c r="B7" s="93">
        <v>65</v>
      </c>
      <c r="C7" s="93">
        <v>23</v>
      </c>
      <c r="D7" s="93">
        <v>0</v>
      </c>
      <c r="E7" s="93">
        <v>0</v>
      </c>
      <c r="F7" s="93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99">
        <v>0</v>
      </c>
    </row>
    <row r="8" spans="1:13" s="1" customFormat="1" ht="27" customHeight="1">
      <c r="A8" s="2" t="s">
        <v>74</v>
      </c>
      <c r="B8" s="93">
        <v>65</v>
      </c>
      <c r="C8" s="93">
        <v>27</v>
      </c>
      <c r="D8" s="93">
        <v>0</v>
      </c>
      <c r="E8" s="93">
        <v>0</v>
      </c>
      <c r="F8" s="93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99">
        <v>0</v>
      </c>
    </row>
    <row r="9" spans="1:13" s="1" customFormat="1" ht="27" customHeight="1">
      <c r="A9" s="2" t="s">
        <v>71</v>
      </c>
      <c r="B9" s="93">
        <v>63</v>
      </c>
      <c r="C9" s="93">
        <v>19</v>
      </c>
      <c r="D9" s="93">
        <v>0</v>
      </c>
      <c r="E9" s="93">
        <v>0</v>
      </c>
      <c r="F9" s="93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99">
        <v>0</v>
      </c>
    </row>
    <row r="10" spans="1:13" s="27" customFormat="1" ht="27" customHeight="1">
      <c r="A10" s="2" t="s">
        <v>78</v>
      </c>
      <c r="B10" s="93">
        <v>61</v>
      </c>
      <c r="C10" s="93">
        <v>22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4">
        <v>0</v>
      </c>
      <c r="J10" s="94">
        <v>0</v>
      </c>
      <c r="K10" s="94">
        <v>0</v>
      </c>
      <c r="L10" s="93">
        <v>0</v>
      </c>
      <c r="M10" s="94">
        <v>0</v>
      </c>
    </row>
    <row r="11" spans="1:13" s="27" customFormat="1" ht="27" customHeight="1">
      <c r="A11" s="2" t="s">
        <v>88</v>
      </c>
      <c r="B11" s="73">
        <v>70</v>
      </c>
      <c r="C11" s="73">
        <v>23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4">
        <v>0</v>
      </c>
      <c r="J11" s="74">
        <v>0</v>
      </c>
      <c r="K11" s="74">
        <v>0</v>
      </c>
      <c r="L11" s="73">
        <v>0</v>
      </c>
      <c r="M11" s="74">
        <v>0</v>
      </c>
    </row>
    <row r="12" spans="1:13" s="27" customFormat="1" ht="27" customHeight="1">
      <c r="A12" s="2" t="s">
        <v>89</v>
      </c>
      <c r="B12" s="75">
        <v>60</v>
      </c>
      <c r="C12" s="73">
        <v>28</v>
      </c>
      <c r="D12" s="73">
        <v>1</v>
      </c>
      <c r="E12" s="73">
        <v>0</v>
      </c>
      <c r="F12" s="73">
        <v>0</v>
      </c>
      <c r="G12" s="73">
        <v>0</v>
      </c>
      <c r="H12" s="73">
        <v>1</v>
      </c>
      <c r="I12" s="74">
        <v>0</v>
      </c>
      <c r="J12" s="74">
        <v>0</v>
      </c>
      <c r="K12" s="74">
        <v>0</v>
      </c>
      <c r="L12" s="73">
        <v>0</v>
      </c>
      <c r="M12" s="74">
        <v>0</v>
      </c>
    </row>
    <row r="13" spans="1:13" s="27" customFormat="1" ht="27" customHeight="1">
      <c r="A13" s="60" t="s">
        <v>92</v>
      </c>
      <c r="B13" s="100">
        <v>60</v>
      </c>
      <c r="C13" s="95">
        <v>33</v>
      </c>
      <c r="D13" s="95">
        <v>3</v>
      </c>
      <c r="E13" s="95">
        <v>1</v>
      </c>
      <c r="F13" s="95">
        <v>2</v>
      </c>
      <c r="G13" s="95">
        <v>0</v>
      </c>
      <c r="H13" s="95">
        <v>0</v>
      </c>
      <c r="I13" s="96">
        <v>0</v>
      </c>
      <c r="J13" s="96">
        <v>0</v>
      </c>
      <c r="K13" s="96">
        <v>0</v>
      </c>
      <c r="L13" s="95">
        <v>0</v>
      </c>
      <c r="M13" s="96">
        <v>0</v>
      </c>
    </row>
    <row r="14" spans="1:9" s="84" customFormat="1" ht="17.25" customHeight="1">
      <c r="A14" s="83" t="s">
        <v>150</v>
      </c>
      <c r="E14" s="83"/>
      <c r="G14" s="83"/>
      <c r="H14" s="83"/>
      <c r="I14" s="83"/>
    </row>
    <row r="15" spans="1:3" ht="23.25" customHeight="1">
      <c r="A15" s="156" t="s">
        <v>151</v>
      </c>
      <c r="B15" s="156"/>
      <c r="C15" s="156"/>
    </row>
  </sheetData>
  <sheetProtection/>
  <mergeCells count="7">
    <mergeCell ref="A15:C15"/>
    <mergeCell ref="E5:L5"/>
    <mergeCell ref="M5:M6"/>
    <mergeCell ref="A5:A6"/>
    <mergeCell ref="B5:B6"/>
    <mergeCell ref="C5:C6"/>
    <mergeCell ref="D5:D6"/>
  </mergeCells>
  <printOptions/>
  <pageMargins left="0.33" right="0.34" top="0.984251968503937" bottom="0.984251968503937" header="0.5118110236220472" footer="0.5118110236220472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V1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F2"/>
    </sheetView>
  </sheetViews>
  <sheetFormatPr defaultColWidth="8.88671875" defaultRowHeight="13.5"/>
  <cols>
    <col min="1" max="1" width="9.88671875" style="113" customWidth="1"/>
    <col min="2" max="2" width="6.77734375" style="113" bestFit="1" customWidth="1"/>
    <col min="3" max="3" width="8.4453125" style="113" bestFit="1" customWidth="1"/>
    <col min="4" max="4" width="6.77734375" style="113" bestFit="1" customWidth="1"/>
    <col min="5" max="5" width="8.3359375" style="113" bestFit="1" customWidth="1"/>
    <col min="6" max="6" width="6.6640625" style="113" bestFit="1" customWidth="1"/>
    <col min="7" max="8" width="7.5546875" style="113" bestFit="1" customWidth="1"/>
    <col min="9" max="9" width="6.6640625" style="113" bestFit="1" customWidth="1"/>
    <col min="10" max="10" width="6.77734375" style="113" bestFit="1" customWidth="1"/>
    <col min="11" max="12" width="6.6640625" style="113" bestFit="1" customWidth="1"/>
    <col min="13" max="13" width="6.77734375" style="113" bestFit="1" customWidth="1"/>
    <col min="14" max="14" width="4.88671875" style="113" bestFit="1" customWidth="1"/>
    <col min="15" max="15" width="5.77734375" style="113" bestFit="1" customWidth="1"/>
    <col min="16" max="16" width="6.77734375" style="113" bestFit="1" customWidth="1"/>
    <col min="17" max="18" width="6.6640625" style="113" bestFit="1" customWidth="1"/>
    <col min="19" max="19" width="6.77734375" style="113" bestFit="1" customWidth="1"/>
    <col min="20" max="23" width="6.6640625" style="113" bestFit="1" customWidth="1"/>
    <col min="24" max="24" width="4.88671875" style="113" bestFit="1" customWidth="1"/>
    <col min="25" max="25" width="6.77734375" style="113" bestFit="1" customWidth="1"/>
    <col min="26" max="26" width="5.99609375" style="113" bestFit="1" customWidth="1"/>
    <col min="27" max="27" width="5.77734375" style="113" bestFit="1" customWidth="1"/>
    <col min="28" max="28" width="6.77734375" style="113" bestFit="1" customWidth="1"/>
    <col min="29" max="29" width="4.88671875" style="113" bestFit="1" customWidth="1"/>
    <col min="30" max="30" width="6.6640625" style="113" bestFit="1" customWidth="1"/>
    <col min="31" max="31" width="8.4453125" style="113" bestFit="1" customWidth="1"/>
    <col min="32" max="33" width="5.77734375" style="113" bestFit="1" customWidth="1"/>
    <col min="34" max="36" width="6.6640625" style="113" bestFit="1" customWidth="1"/>
    <col min="37" max="37" width="5.77734375" style="113" bestFit="1" customWidth="1"/>
    <col min="38" max="40" width="6.6640625" style="113" bestFit="1" customWidth="1"/>
    <col min="41" max="41" width="5.77734375" style="113" bestFit="1" customWidth="1"/>
    <col min="42" max="47" width="6.6640625" style="113" bestFit="1" customWidth="1"/>
    <col min="48" max="50" width="8.88671875" style="115" customWidth="1"/>
    <col min="51" max="16384" width="8.88671875" style="113" customWidth="1"/>
  </cols>
  <sheetData>
    <row r="2" spans="1:30" ht="22.5" customHeight="1">
      <c r="A2" s="165" t="s">
        <v>93</v>
      </c>
      <c r="B2" s="165"/>
      <c r="C2" s="165"/>
      <c r="D2" s="165"/>
      <c r="E2" s="165"/>
      <c r="F2" s="165"/>
      <c r="I2" s="114" t="s">
        <v>0</v>
      </c>
      <c r="J2" s="114"/>
      <c r="AD2" s="9"/>
    </row>
    <row r="3" spans="3:30" ht="17.25" customHeight="1">
      <c r="C3" s="114"/>
      <c r="D3" s="9"/>
      <c r="I3" s="114"/>
      <c r="J3" s="114"/>
      <c r="AD3" s="9"/>
    </row>
    <row r="4" spans="1:50" s="8" customFormat="1" ht="19.5" customHeight="1">
      <c r="A4" s="107" t="s">
        <v>152</v>
      </c>
      <c r="B4" s="149"/>
      <c r="D4" s="10" t="s">
        <v>0</v>
      </c>
      <c r="E4" s="10" t="s">
        <v>0</v>
      </c>
      <c r="K4" s="10" t="s">
        <v>0</v>
      </c>
      <c r="AV4" s="14"/>
      <c r="AW4" s="14"/>
      <c r="AX4" s="14"/>
    </row>
    <row r="5" spans="1:50" s="8" customFormat="1" ht="22.5" customHeight="1">
      <c r="A5" s="166" t="s">
        <v>94</v>
      </c>
      <c r="B5" s="160" t="s">
        <v>95</v>
      </c>
      <c r="C5" s="160"/>
      <c r="D5" s="160" t="s">
        <v>96</v>
      </c>
      <c r="E5" s="160"/>
      <c r="F5" s="159" t="s">
        <v>97</v>
      </c>
      <c r="G5" s="159" t="s">
        <v>98</v>
      </c>
      <c r="H5" s="159" t="s">
        <v>99</v>
      </c>
      <c r="I5" s="159" t="s">
        <v>100</v>
      </c>
      <c r="J5" s="32"/>
      <c r="K5" s="162" t="s">
        <v>101</v>
      </c>
      <c r="L5" s="162"/>
      <c r="M5" s="162"/>
      <c r="N5" s="162"/>
      <c r="O5" s="162"/>
      <c r="P5" s="163" t="s">
        <v>102</v>
      </c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52"/>
      <c r="AE5" s="52"/>
      <c r="AF5" s="52"/>
      <c r="AG5" s="52"/>
      <c r="AH5" s="52"/>
      <c r="AI5" s="52"/>
      <c r="AJ5" s="160" t="s">
        <v>103</v>
      </c>
      <c r="AK5" s="160"/>
      <c r="AL5" s="160"/>
      <c r="AM5" s="160"/>
      <c r="AN5" s="160" t="s">
        <v>104</v>
      </c>
      <c r="AO5" s="160"/>
      <c r="AP5" s="160"/>
      <c r="AQ5" s="160"/>
      <c r="AR5" s="160" t="s">
        <v>105</v>
      </c>
      <c r="AS5" s="160"/>
      <c r="AT5" s="160"/>
      <c r="AU5" s="163"/>
      <c r="AV5" s="14"/>
      <c r="AW5" s="14"/>
      <c r="AX5" s="14"/>
    </row>
    <row r="6" spans="1:50" s="8" customFormat="1" ht="16.5" customHeight="1">
      <c r="A6" s="167"/>
      <c r="B6" s="160" t="s">
        <v>12</v>
      </c>
      <c r="C6" s="160" t="s">
        <v>13</v>
      </c>
      <c r="D6" s="160" t="s">
        <v>12</v>
      </c>
      <c r="E6" s="160" t="s">
        <v>106</v>
      </c>
      <c r="F6" s="160"/>
      <c r="G6" s="160"/>
      <c r="H6" s="160"/>
      <c r="I6" s="160"/>
      <c r="J6" s="164"/>
      <c r="K6" s="160" t="s">
        <v>107</v>
      </c>
      <c r="L6" s="160" t="s">
        <v>108</v>
      </c>
      <c r="M6" s="160" t="s">
        <v>14</v>
      </c>
      <c r="N6" s="179" t="s">
        <v>109</v>
      </c>
      <c r="O6" s="160" t="s">
        <v>110</v>
      </c>
      <c r="P6" s="163" t="s">
        <v>111</v>
      </c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78"/>
      <c r="AJ6" s="161" t="s">
        <v>15</v>
      </c>
      <c r="AK6" s="169" t="s">
        <v>112</v>
      </c>
      <c r="AL6" s="170"/>
      <c r="AM6" s="171"/>
      <c r="AN6" s="161" t="s">
        <v>15</v>
      </c>
      <c r="AO6" s="169" t="s">
        <v>112</v>
      </c>
      <c r="AP6" s="170"/>
      <c r="AQ6" s="171"/>
      <c r="AR6" s="161" t="s">
        <v>15</v>
      </c>
      <c r="AS6" s="169" t="s">
        <v>112</v>
      </c>
      <c r="AT6" s="170"/>
      <c r="AU6" s="170"/>
      <c r="AV6" s="14"/>
      <c r="AW6" s="14"/>
      <c r="AX6" s="14"/>
    </row>
    <row r="7" spans="1:48" s="8" customFormat="1" ht="16.5" customHeight="1">
      <c r="A7" s="167"/>
      <c r="B7" s="160"/>
      <c r="C7" s="160"/>
      <c r="D7" s="160"/>
      <c r="E7" s="160"/>
      <c r="F7" s="160"/>
      <c r="G7" s="160"/>
      <c r="H7" s="160"/>
      <c r="I7" s="160"/>
      <c r="J7" s="164"/>
      <c r="K7" s="160"/>
      <c r="L7" s="160"/>
      <c r="M7" s="160"/>
      <c r="N7" s="175"/>
      <c r="O7" s="160"/>
      <c r="P7" s="160" t="s">
        <v>113</v>
      </c>
      <c r="Q7" s="160"/>
      <c r="R7" s="160"/>
      <c r="S7" s="160"/>
      <c r="T7" s="160" t="s">
        <v>114</v>
      </c>
      <c r="U7" s="160"/>
      <c r="V7" s="160"/>
      <c r="W7" s="160"/>
      <c r="X7" s="160"/>
      <c r="Y7" s="163" t="s">
        <v>115</v>
      </c>
      <c r="Z7" s="162"/>
      <c r="AA7" s="162"/>
      <c r="AB7" s="162"/>
      <c r="AC7" s="162"/>
      <c r="AD7" s="163" t="s">
        <v>116</v>
      </c>
      <c r="AE7" s="162"/>
      <c r="AF7" s="162"/>
      <c r="AG7" s="162"/>
      <c r="AH7" s="162"/>
      <c r="AI7" s="178"/>
      <c r="AJ7" s="175"/>
      <c r="AK7" s="172"/>
      <c r="AL7" s="173"/>
      <c r="AM7" s="174"/>
      <c r="AN7" s="175"/>
      <c r="AO7" s="172"/>
      <c r="AP7" s="173"/>
      <c r="AQ7" s="174"/>
      <c r="AR7" s="175"/>
      <c r="AS7" s="172"/>
      <c r="AT7" s="173"/>
      <c r="AU7" s="173"/>
      <c r="AV7" s="14"/>
    </row>
    <row r="8" spans="1:74" s="8" customFormat="1" ht="36.75" customHeight="1">
      <c r="A8" s="168"/>
      <c r="B8" s="161"/>
      <c r="C8" s="161"/>
      <c r="D8" s="161"/>
      <c r="E8" s="161"/>
      <c r="F8" s="161"/>
      <c r="G8" s="161"/>
      <c r="H8" s="161"/>
      <c r="I8" s="161"/>
      <c r="J8" s="164"/>
      <c r="K8" s="161"/>
      <c r="L8" s="161"/>
      <c r="M8" s="161"/>
      <c r="N8" s="175"/>
      <c r="O8" s="161"/>
      <c r="P8" s="53" t="s">
        <v>117</v>
      </c>
      <c r="Q8" s="55" t="s">
        <v>118</v>
      </c>
      <c r="R8" s="53" t="s">
        <v>119</v>
      </c>
      <c r="S8" s="53" t="s">
        <v>120</v>
      </c>
      <c r="T8" s="53" t="s">
        <v>117</v>
      </c>
      <c r="U8" s="53" t="s">
        <v>118</v>
      </c>
      <c r="V8" s="53" t="s">
        <v>119</v>
      </c>
      <c r="W8" s="53" t="s">
        <v>120</v>
      </c>
      <c r="X8" s="51" t="s">
        <v>109</v>
      </c>
      <c r="Y8" s="53" t="s">
        <v>117</v>
      </c>
      <c r="Z8" s="53" t="s">
        <v>107</v>
      </c>
      <c r="AA8" s="53" t="s">
        <v>121</v>
      </c>
      <c r="AB8" s="54" t="s">
        <v>120</v>
      </c>
      <c r="AC8" s="51" t="s">
        <v>109</v>
      </c>
      <c r="AD8" s="71" t="s">
        <v>122</v>
      </c>
      <c r="AE8" s="51" t="s">
        <v>123</v>
      </c>
      <c r="AF8" s="53" t="s">
        <v>107</v>
      </c>
      <c r="AG8" s="53" t="s">
        <v>121</v>
      </c>
      <c r="AH8" s="54" t="s">
        <v>120</v>
      </c>
      <c r="AI8" s="51" t="s">
        <v>124</v>
      </c>
      <c r="AJ8" s="176"/>
      <c r="AK8" s="53" t="s">
        <v>125</v>
      </c>
      <c r="AL8" s="53" t="s">
        <v>17</v>
      </c>
      <c r="AM8" s="53" t="s">
        <v>18</v>
      </c>
      <c r="AN8" s="176"/>
      <c r="AO8" s="53" t="s">
        <v>125</v>
      </c>
      <c r="AP8" s="53" t="s">
        <v>17</v>
      </c>
      <c r="AQ8" s="53" t="s">
        <v>18</v>
      </c>
      <c r="AR8" s="175"/>
      <c r="AS8" s="53" t="s">
        <v>16</v>
      </c>
      <c r="AT8" s="53" t="s">
        <v>17</v>
      </c>
      <c r="AU8" s="54" t="s">
        <v>18</v>
      </c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43" s="35" customFormat="1" ht="27" customHeight="1">
      <c r="A9" s="79" t="s">
        <v>72</v>
      </c>
      <c r="B9" s="44">
        <v>17.44</v>
      </c>
      <c r="C9" s="69">
        <v>172066</v>
      </c>
      <c r="D9" s="44">
        <v>17.44</v>
      </c>
      <c r="E9" s="43">
        <v>172066</v>
      </c>
      <c r="F9" s="35">
        <v>100</v>
      </c>
      <c r="G9" s="45">
        <v>514.8</v>
      </c>
      <c r="H9" s="45">
        <v>514.8</v>
      </c>
      <c r="I9" s="43">
        <v>100</v>
      </c>
      <c r="J9" s="45">
        <v>514.8</v>
      </c>
      <c r="K9" s="45">
        <v>99.4</v>
      </c>
      <c r="L9" s="45">
        <v>38.2</v>
      </c>
      <c r="M9" s="45">
        <v>377.2</v>
      </c>
      <c r="N9" s="46">
        <v>0</v>
      </c>
      <c r="O9" s="50">
        <v>0</v>
      </c>
      <c r="P9" s="35">
        <v>251.60000000000002</v>
      </c>
      <c r="Q9" s="45">
        <v>99.2</v>
      </c>
      <c r="R9" s="45">
        <v>38.1</v>
      </c>
      <c r="S9" s="50">
        <v>114.3</v>
      </c>
      <c r="T9" s="45">
        <v>0</v>
      </c>
      <c r="U9" s="47">
        <v>0</v>
      </c>
      <c r="V9" s="47">
        <v>0</v>
      </c>
      <c r="W9" s="47">
        <v>0</v>
      </c>
      <c r="X9" s="78">
        <v>0</v>
      </c>
      <c r="Y9" s="35">
        <v>263.2</v>
      </c>
      <c r="Z9" s="45">
        <v>0.2</v>
      </c>
      <c r="AA9" s="45">
        <v>0.1</v>
      </c>
      <c r="AB9" s="45">
        <v>262.9</v>
      </c>
      <c r="AC9" s="50">
        <v>0</v>
      </c>
      <c r="AF9" s="35">
        <v>0</v>
      </c>
      <c r="AI9" s="43">
        <v>0</v>
      </c>
      <c r="AJ9" s="35">
        <v>116</v>
      </c>
      <c r="AK9" s="35">
        <v>20</v>
      </c>
      <c r="AL9" s="35">
        <v>10</v>
      </c>
      <c r="AM9" s="43">
        <v>0</v>
      </c>
      <c r="AN9" s="35">
        <v>0</v>
      </c>
      <c r="AO9" s="80">
        <v>0</v>
      </c>
      <c r="AQ9" s="43"/>
    </row>
    <row r="10" spans="1:43" s="35" customFormat="1" ht="27" customHeight="1">
      <c r="A10" s="79" t="s">
        <v>73</v>
      </c>
      <c r="B10" s="44">
        <v>17.44</v>
      </c>
      <c r="C10" s="69">
        <v>169995</v>
      </c>
      <c r="D10" s="44">
        <v>17.44</v>
      </c>
      <c r="E10" s="43">
        <v>169995</v>
      </c>
      <c r="F10" s="35">
        <v>100</v>
      </c>
      <c r="G10" s="45">
        <v>550.6</v>
      </c>
      <c r="H10" s="45">
        <v>550.6</v>
      </c>
      <c r="I10" s="43">
        <v>100</v>
      </c>
      <c r="J10" s="45">
        <v>550.6</v>
      </c>
      <c r="K10" s="45">
        <v>58.3</v>
      </c>
      <c r="L10" s="45">
        <v>42.7</v>
      </c>
      <c r="M10" s="45">
        <v>449.7</v>
      </c>
      <c r="N10" s="46">
        <v>0</v>
      </c>
      <c r="O10" s="50">
        <v>0</v>
      </c>
      <c r="P10" s="45">
        <v>212.1</v>
      </c>
      <c r="Q10" s="45">
        <v>57.7</v>
      </c>
      <c r="R10" s="45">
        <v>42.2</v>
      </c>
      <c r="S10" s="50">
        <v>112.2</v>
      </c>
      <c r="T10" s="47">
        <v>0</v>
      </c>
      <c r="U10" s="47">
        <v>0</v>
      </c>
      <c r="V10" s="47">
        <v>0</v>
      </c>
      <c r="W10" s="47">
        <v>0</v>
      </c>
      <c r="X10" s="43">
        <v>0</v>
      </c>
      <c r="Y10" s="45">
        <v>338.5</v>
      </c>
      <c r="Z10" s="45">
        <v>0.6</v>
      </c>
      <c r="AA10" s="45">
        <v>0.5</v>
      </c>
      <c r="AB10" s="45">
        <v>337.5</v>
      </c>
      <c r="AC10" s="50">
        <v>0</v>
      </c>
      <c r="AF10" s="35">
        <v>0</v>
      </c>
      <c r="AI10" s="43">
        <v>0</v>
      </c>
      <c r="AJ10" s="35">
        <v>111</v>
      </c>
      <c r="AK10" s="35">
        <v>23</v>
      </c>
      <c r="AL10" s="35">
        <v>10</v>
      </c>
      <c r="AM10" s="40">
        <v>0</v>
      </c>
      <c r="AN10" s="35">
        <v>0</v>
      </c>
      <c r="AO10" s="35">
        <v>0</v>
      </c>
      <c r="AQ10" s="43"/>
    </row>
    <row r="11" spans="1:47" s="35" customFormat="1" ht="27" customHeight="1">
      <c r="A11" s="79" t="s">
        <v>74</v>
      </c>
      <c r="B11" s="44">
        <v>17.44</v>
      </c>
      <c r="C11" s="70">
        <v>169616</v>
      </c>
      <c r="D11" s="44">
        <v>17.44</v>
      </c>
      <c r="E11" s="43">
        <v>169616</v>
      </c>
      <c r="F11" s="35">
        <v>100</v>
      </c>
      <c r="G11" s="45">
        <v>574.7</v>
      </c>
      <c r="H11" s="45">
        <v>574.7</v>
      </c>
      <c r="I11" s="43">
        <v>100</v>
      </c>
      <c r="J11" s="45">
        <v>575.2</v>
      </c>
      <c r="K11" s="45">
        <v>70</v>
      </c>
      <c r="L11" s="45">
        <v>43.8</v>
      </c>
      <c r="M11" s="45">
        <v>461.4</v>
      </c>
      <c r="N11" s="46">
        <v>0</v>
      </c>
      <c r="O11" s="50">
        <v>0</v>
      </c>
      <c r="P11" s="45">
        <v>217.1</v>
      </c>
      <c r="Q11" s="45">
        <v>69.2</v>
      </c>
      <c r="R11" s="45">
        <v>42.5</v>
      </c>
      <c r="S11" s="50">
        <v>105.4</v>
      </c>
      <c r="T11" s="47">
        <v>0</v>
      </c>
      <c r="U11" s="47">
        <v>0</v>
      </c>
      <c r="V11" s="47">
        <v>0</v>
      </c>
      <c r="W11" s="47">
        <v>0</v>
      </c>
      <c r="X11" s="43">
        <v>0</v>
      </c>
      <c r="Y11" s="45">
        <v>357.6</v>
      </c>
      <c r="Z11" s="45">
        <v>0.3</v>
      </c>
      <c r="AA11" s="45">
        <v>1.3</v>
      </c>
      <c r="AB11" s="45">
        <v>356</v>
      </c>
      <c r="AC11" s="50">
        <v>0</v>
      </c>
      <c r="AD11" s="35">
        <v>0</v>
      </c>
      <c r="AE11" s="47">
        <v>0.5</v>
      </c>
      <c r="AF11" s="47">
        <v>0.5</v>
      </c>
      <c r="AG11" s="35">
        <v>0</v>
      </c>
      <c r="AH11" s="35">
        <v>0</v>
      </c>
      <c r="AI11" s="43">
        <v>0</v>
      </c>
      <c r="AJ11" s="35">
        <v>113</v>
      </c>
      <c r="AK11" s="35">
        <v>29</v>
      </c>
      <c r="AL11" s="35">
        <v>0</v>
      </c>
      <c r="AM11" s="40">
        <v>0</v>
      </c>
      <c r="AN11" s="35">
        <v>0</v>
      </c>
      <c r="AO11" s="35">
        <v>0</v>
      </c>
      <c r="AP11" s="35">
        <v>0</v>
      </c>
      <c r="AQ11" s="43">
        <v>0</v>
      </c>
      <c r="AR11" s="35">
        <v>0</v>
      </c>
      <c r="AS11" s="35">
        <v>0</v>
      </c>
      <c r="AT11" s="35">
        <v>0</v>
      </c>
      <c r="AU11" s="35">
        <v>0</v>
      </c>
    </row>
    <row r="12" spans="1:47" s="35" customFormat="1" ht="27" customHeight="1">
      <c r="A12" s="79" t="s">
        <v>79</v>
      </c>
      <c r="B12" s="44">
        <v>17.44</v>
      </c>
      <c r="C12" s="70">
        <v>167020</v>
      </c>
      <c r="D12" s="44">
        <v>17.44</v>
      </c>
      <c r="E12" s="43">
        <v>167020</v>
      </c>
      <c r="F12" s="35">
        <v>100</v>
      </c>
      <c r="G12" s="45">
        <v>477.08</v>
      </c>
      <c r="H12" s="45">
        <v>477.08</v>
      </c>
      <c r="I12" s="43">
        <v>100</v>
      </c>
      <c r="J12" s="45">
        <v>477.08</v>
      </c>
      <c r="K12" s="45">
        <v>77.32999999999998</v>
      </c>
      <c r="L12" s="45">
        <v>43</v>
      </c>
      <c r="M12" s="45">
        <v>356.75</v>
      </c>
      <c r="N12" s="46">
        <v>0</v>
      </c>
      <c r="O12" s="50">
        <v>0</v>
      </c>
      <c r="P12" s="45">
        <v>222.6</v>
      </c>
      <c r="Q12" s="45">
        <v>75.6</v>
      </c>
      <c r="R12" s="45">
        <v>41.9</v>
      </c>
      <c r="S12" s="50">
        <v>105.1</v>
      </c>
      <c r="T12" s="47">
        <v>0</v>
      </c>
      <c r="U12" s="47">
        <v>0</v>
      </c>
      <c r="V12" s="47">
        <v>0</v>
      </c>
      <c r="W12" s="47">
        <v>0</v>
      </c>
      <c r="X12" s="43">
        <v>0</v>
      </c>
      <c r="Y12" s="45">
        <v>253.79999999999998</v>
      </c>
      <c r="Z12" s="45">
        <v>1.1</v>
      </c>
      <c r="AA12" s="45">
        <v>1.1</v>
      </c>
      <c r="AB12" s="45">
        <v>251.6</v>
      </c>
      <c r="AC12" s="50">
        <v>0</v>
      </c>
      <c r="AD12" s="35">
        <v>0</v>
      </c>
      <c r="AE12" s="47">
        <v>0.69</v>
      </c>
      <c r="AF12" s="47">
        <v>0.63</v>
      </c>
      <c r="AG12" s="35">
        <v>0</v>
      </c>
      <c r="AH12" s="210">
        <v>0.05</v>
      </c>
      <c r="AI12" s="43">
        <v>0</v>
      </c>
      <c r="AJ12" s="35">
        <v>114</v>
      </c>
      <c r="AK12" s="35">
        <v>32</v>
      </c>
      <c r="AL12" s="35">
        <v>0</v>
      </c>
      <c r="AM12" s="40">
        <v>0</v>
      </c>
      <c r="AN12" s="35">
        <v>0</v>
      </c>
      <c r="AO12" s="35">
        <v>0</v>
      </c>
      <c r="AP12" s="35">
        <v>0</v>
      </c>
      <c r="AQ12" s="43">
        <v>0</v>
      </c>
      <c r="AR12" s="35">
        <v>0</v>
      </c>
      <c r="AS12" s="35">
        <v>0</v>
      </c>
      <c r="AT12" s="35">
        <v>0</v>
      </c>
      <c r="AU12" s="35">
        <v>0</v>
      </c>
    </row>
    <row r="13" spans="1:47" s="35" customFormat="1" ht="24" customHeight="1">
      <c r="A13" s="48" t="s">
        <v>77</v>
      </c>
      <c r="B13" s="49">
        <v>17.44</v>
      </c>
      <c r="C13" s="69">
        <v>164483</v>
      </c>
      <c r="D13" s="44">
        <v>17.44</v>
      </c>
      <c r="E13" s="43">
        <v>164483</v>
      </c>
      <c r="F13" s="35">
        <v>100</v>
      </c>
      <c r="G13" s="45">
        <v>470.8</v>
      </c>
      <c r="H13" s="45">
        <v>470.8</v>
      </c>
      <c r="I13" s="43">
        <v>100</v>
      </c>
      <c r="J13" s="45">
        <v>470.8</v>
      </c>
      <c r="K13" s="45">
        <v>83</v>
      </c>
      <c r="L13" s="45">
        <v>41.5</v>
      </c>
      <c r="M13" s="45">
        <v>346.3</v>
      </c>
      <c r="N13" s="46">
        <v>0</v>
      </c>
      <c r="O13" s="50">
        <v>0</v>
      </c>
      <c r="P13" s="45">
        <v>188</v>
      </c>
      <c r="Q13" s="45">
        <v>63.7</v>
      </c>
      <c r="R13" s="45">
        <v>40.6</v>
      </c>
      <c r="S13" s="50">
        <v>83.7</v>
      </c>
      <c r="T13" s="47">
        <v>0</v>
      </c>
      <c r="U13" s="47">
        <v>0</v>
      </c>
      <c r="V13" s="47">
        <v>0</v>
      </c>
      <c r="W13" s="47">
        <v>0</v>
      </c>
      <c r="X13" s="43">
        <v>0</v>
      </c>
      <c r="Y13" s="45">
        <v>282.1</v>
      </c>
      <c r="Z13" s="45">
        <v>18.7</v>
      </c>
      <c r="AA13" s="45">
        <v>0.9</v>
      </c>
      <c r="AB13" s="45">
        <v>262.5</v>
      </c>
      <c r="AC13" s="50">
        <v>0</v>
      </c>
      <c r="AD13" s="35">
        <v>0</v>
      </c>
      <c r="AE13" s="47">
        <v>0.7</v>
      </c>
      <c r="AF13" s="45">
        <v>0.6</v>
      </c>
      <c r="AG13" s="35">
        <v>0</v>
      </c>
      <c r="AH13" s="210">
        <v>0.1</v>
      </c>
      <c r="AI13" s="43">
        <v>0</v>
      </c>
      <c r="AJ13" s="35">
        <v>114</v>
      </c>
      <c r="AK13" s="35">
        <v>51</v>
      </c>
      <c r="AL13" s="35">
        <v>0</v>
      </c>
      <c r="AM13" s="40">
        <v>0</v>
      </c>
      <c r="AN13" s="35">
        <v>0</v>
      </c>
      <c r="AO13" s="35">
        <v>0</v>
      </c>
      <c r="AP13" s="35">
        <v>0</v>
      </c>
      <c r="AQ13" s="43">
        <v>0</v>
      </c>
      <c r="AR13" s="35">
        <v>0</v>
      </c>
      <c r="AS13" s="35">
        <v>0</v>
      </c>
      <c r="AT13" s="35">
        <v>0</v>
      </c>
      <c r="AU13" s="35">
        <v>0</v>
      </c>
    </row>
    <row r="14" spans="1:47" s="35" customFormat="1" ht="26.25" customHeight="1">
      <c r="A14" s="48" t="s">
        <v>143</v>
      </c>
      <c r="B14" s="49">
        <v>17.43</v>
      </c>
      <c r="C14" s="69">
        <v>161949</v>
      </c>
      <c r="D14" s="44">
        <v>17.43</v>
      </c>
      <c r="E14" s="43">
        <v>161949</v>
      </c>
      <c r="F14" s="35">
        <v>100</v>
      </c>
      <c r="G14" s="45">
        <v>725.9819178082192</v>
      </c>
      <c r="H14" s="45">
        <v>725.9819178082192</v>
      </c>
      <c r="I14" s="43">
        <v>100</v>
      </c>
      <c r="J14" s="45">
        <v>725.9819178082192</v>
      </c>
      <c r="K14" s="45">
        <v>71.50876712328767</v>
      </c>
      <c r="L14" s="45">
        <v>42.16054794520548</v>
      </c>
      <c r="M14" s="45">
        <v>612.3126027397261</v>
      </c>
      <c r="N14" s="46">
        <v>0</v>
      </c>
      <c r="O14" s="50">
        <v>0</v>
      </c>
      <c r="P14" s="45">
        <v>201.5</v>
      </c>
      <c r="Q14" s="45">
        <v>70.4</v>
      </c>
      <c r="R14" s="45">
        <v>41</v>
      </c>
      <c r="S14" s="50">
        <v>90.1</v>
      </c>
      <c r="T14" s="47">
        <v>0</v>
      </c>
      <c r="U14" s="47">
        <v>0</v>
      </c>
      <c r="V14" s="47">
        <v>0</v>
      </c>
      <c r="W14" s="47">
        <v>0</v>
      </c>
      <c r="X14" s="43">
        <v>0</v>
      </c>
      <c r="Y14" s="45">
        <v>523.6</v>
      </c>
      <c r="Z14" s="45">
        <v>1.1</v>
      </c>
      <c r="AA14" s="45">
        <v>0.3</v>
      </c>
      <c r="AB14" s="45">
        <v>522.2</v>
      </c>
      <c r="AC14" s="50">
        <v>0</v>
      </c>
      <c r="AD14" s="47">
        <v>0</v>
      </c>
      <c r="AE14" s="47">
        <v>0.8819178082191782</v>
      </c>
      <c r="AF14" s="47">
        <v>0.008767123287671234</v>
      </c>
      <c r="AG14" s="47">
        <v>0.8605479452054795</v>
      </c>
      <c r="AH14" s="210">
        <v>0.012602739726027396</v>
      </c>
      <c r="AI14" s="78">
        <v>0</v>
      </c>
      <c r="AJ14" s="35">
        <v>113</v>
      </c>
      <c r="AK14" s="35">
        <v>53</v>
      </c>
      <c r="AL14" s="35">
        <v>0</v>
      </c>
      <c r="AM14" s="40">
        <v>0</v>
      </c>
      <c r="AN14" s="35">
        <v>0</v>
      </c>
      <c r="AO14" s="35">
        <v>0</v>
      </c>
      <c r="AP14" s="35">
        <v>0</v>
      </c>
      <c r="AQ14" s="43">
        <v>0</v>
      </c>
      <c r="AR14" s="35">
        <v>0</v>
      </c>
      <c r="AS14" s="35">
        <v>0</v>
      </c>
      <c r="AT14" s="35">
        <v>0</v>
      </c>
      <c r="AU14" s="35">
        <v>0</v>
      </c>
    </row>
    <row r="15" spans="1:48" s="35" customFormat="1" ht="24" customHeight="1">
      <c r="A15" s="103" t="s">
        <v>126</v>
      </c>
      <c r="B15" s="104">
        <v>17.44</v>
      </c>
      <c r="C15" s="105">
        <v>157843</v>
      </c>
      <c r="D15" s="106">
        <v>17.44</v>
      </c>
      <c r="E15" s="105">
        <v>157843</v>
      </c>
      <c r="F15" s="107">
        <f>E15/C15*100</f>
        <v>100</v>
      </c>
      <c r="G15" s="108">
        <f>J15</f>
        <v>650.5</v>
      </c>
      <c r="H15" s="108">
        <f>SUM(G15)</f>
        <v>650.5</v>
      </c>
      <c r="I15" s="109">
        <f>H15/G15*100</f>
        <v>100</v>
      </c>
      <c r="J15" s="110">
        <f>SUM(K15+L15+M15+N15+O15)</f>
        <v>650.5</v>
      </c>
      <c r="K15" s="110">
        <f>SUM(Q15,Z15,AF15,U15)</f>
        <v>59.2</v>
      </c>
      <c r="L15" s="110">
        <f>SUM(R15,V15,AA15,AG15)</f>
        <v>26.4</v>
      </c>
      <c r="M15" s="110">
        <f>SUM(S15,W15,AB15,AH15)</f>
        <v>564.8</v>
      </c>
      <c r="N15" s="150">
        <v>0</v>
      </c>
      <c r="O15" s="111">
        <f>SUM(AI15)</f>
        <v>0.1</v>
      </c>
      <c r="P15" s="110">
        <f>SUM(Q15:S15)</f>
        <v>203.7</v>
      </c>
      <c r="Q15" s="110">
        <v>55.3</v>
      </c>
      <c r="R15" s="110">
        <v>26</v>
      </c>
      <c r="S15" s="111">
        <v>122.39999999999998</v>
      </c>
      <c r="T15" s="110">
        <f>SUM(U15:X15)</f>
        <v>0</v>
      </c>
      <c r="U15" s="110">
        <v>0</v>
      </c>
      <c r="V15" s="110">
        <v>0</v>
      </c>
      <c r="W15" s="110">
        <v>0</v>
      </c>
      <c r="X15" s="111">
        <v>0</v>
      </c>
      <c r="Y15" s="110">
        <f>SUM(Z15:AC15)</f>
        <v>446</v>
      </c>
      <c r="Z15" s="110">
        <v>3.2</v>
      </c>
      <c r="AA15" s="110">
        <v>0.4</v>
      </c>
      <c r="AB15" s="110">
        <v>442.4</v>
      </c>
      <c r="AC15" s="111">
        <v>0</v>
      </c>
      <c r="AD15" s="112">
        <v>0</v>
      </c>
      <c r="AE15" s="112">
        <v>0.8</v>
      </c>
      <c r="AF15" s="112">
        <v>0.7</v>
      </c>
      <c r="AG15" s="112">
        <v>0</v>
      </c>
      <c r="AH15" s="112">
        <v>0</v>
      </c>
      <c r="AI15" s="116">
        <v>0.1</v>
      </c>
      <c r="AJ15" s="107">
        <v>120</v>
      </c>
      <c r="AK15" s="107">
        <v>56</v>
      </c>
      <c r="AL15" s="107">
        <v>0</v>
      </c>
      <c r="AM15" s="109">
        <v>0</v>
      </c>
      <c r="AN15" s="107">
        <v>0</v>
      </c>
      <c r="AO15" s="107">
        <v>0</v>
      </c>
      <c r="AP15" s="107">
        <v>0</v>
      </c>
      <c r="AQ15" s="109">
        <v>0</v>
      </c>
      <c r="AR15" s="107">
        <v>0</v>
      </c>
      <c r="AS15" s="107">
        <v>0</v>
      </c>
      <c r="AT15" s="107">
        <v>0</v>
      </c>
      <c r="AU15" s="107">
        <v>0</v>
      </c>
      <c r="AV15" s="80"/>
    </row>
    <row r="16" spans="1:9" ht="24" customHeight="1">
      <c r="A16" s="177" t="s">
        <v>153</v>
      </c>
      <c r="B16" s="177"/>
      <c r="C16" s="177"/>
      <c r="D16" s="177"/>
      <c r="E16" s="177"/>
      <c r="F16" s="177"/>
      <c r="G16" s="177"/>
      <c r="H16" s="177"/>
      <c r="I16" s="177"/>
    </row>
  </sheetData>
  <sheetProtection/>
  <mergeCells count="35">
    <mergeCell ref="A16:I16"/>
    <mergeCell ref="Y7:AC7"/>
    <mergeCell ref="P7:S7"/>
    <mergeCell ref="T7:X7"/>
    <mergeCell ref="P6:AI6"/>
    <mergeCell ref="AD7:AI7"/>
    <mergeCell ref="E6:E8"/>
    <mergeCell ref="N6:N8"/>
    <mergeCell ref="D6:D8"/>
    <mergeCell ref="K6:K8"/>
    <mergeCell ref="AN5:AQ5"/>
    <mergeCell ref="AR5:AU5"/>
    <mergeCell ref="AO6:AQ7"/>
    <mergeCell ref="AS6:AU7"/>
    <mergeCell ref="AJ5:AM5"/>
    <mergeCell ref="AJ6:AJ8"/>
    <mergeCell ref="AN6:AN8"/>
    <mergeCell ref="AK6:AM7"/>
    <mergeCell ref="AR6:AR8"/>
    <mergeCell ref="P5:AC5"/>
    <mergeCell ref="O6:O8"/>
    <mergeCell ref="J6:J8"/>
    <mergeCell ref="A2:F2"/>
    <mergeCell ref="A5:A8"/>
    <mergeCell ref="B5:C5"/>
    <mergeCell ref="D5:E5"/>
    <mergeCell ref="B6:B8"/>
    <mergeCell ref="C6:C8"/>
    <mergeCell ref="L6:L8"/>
    <mergeCell ref="F5:F8"/>
    <mergeCell ref="G5:G8"/>
    <mergeCell ref="H5:H8"/>
    <mergeCell ref="I5:I8"/>
    <mergeCell ref="K5:O5"/>
    <mergeCell ref="M6:M8"/>
  </mergeCells>
  <printOptions/>
  <pageMargins left="0.35433070866141736" right="0.1968503937007874" top="0.8267716535433072" bottom="0.6692913385826772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4"/>
  <sheetViews>
    <sheetView zoomScale="115" zoomScaleNormal="115" zoomScalePageLayoutView="0" workbookViewId="0" topLeftCell="A1">
      <selection activeCell="A2" sqref="A2"/>
    </sheetView>
  </sheetViews>
  <sheetFormatPr defaultColWidth="8.88671875" defaultRowHeight="13.5"/>
  <cols>
    <col min="1" max="1" width="9.77734375" style="102" customWidth="1"/>
    <col min="2" max="2" width="11.21484375" style="102" customWidth="1"/>
    <col min="3" max="7" width="8.88671875" style="102" customWidth="1"/>
    <col min="8" max="8" width="10.10546875" style="102" customWidth="1"/>
    <col min="9" max="9" width="8.88671875" style="102" customWidth="1"/>
    <col min="10" max="10" width="10.5546875" style="102" customWidth="1"/>
    <col min="11" max="16384" width="8.88671875" style="102" customWidth="1"/>
  </cols>
  <sheetData>
    <row r="2" spans="1:14" ht="18.75">
      <c r="A2" s="88" t="s">
        <v>127</v>
      </c>
      <c r="B2" s="28"/>
      <c r="C2" s="28"/>
      <c r="D2" s="28"/>
      <c r="G2" s="3"/>
      <c r="H2" s="3"/>
      <c r="I2" s="3"/>
      <c r="J2" s="3"/>
      <c r="K2" s="3"/>
      <c r="L2" s="3"/>
      <c r="M2" s="3"/>
      <c r="N2" s="3"/>
    </row>
    <row r="3" spans="1:14" ht="14.25" customHeight="1">
      <c r="A3" s="3"/>
      <c r="B3" s="3"/>
      <c r="C3" s="28"/>
      <c r="D3" s="28"/>
      <c r="E3" s="28"/>
      <c r="F3" s="28"/>
      <c r="G3" s="3"/>
      <c r="H3" s="3"/>
      <c r="I3" s="3"/>
      <c r="J3" s="3"/>
      <c r="K3" s="3"/>
      <c r="L3" s="3"/>
      <c r="M3" s="3"/>
      <c r="N3" s="3"/>
    </row>
    <row r="4" spans="1:14" ht="13.5">
      <c r="A4" s="72" t="s">
        <v>154</v>
      </c>
      <c r="B4" s="72"/>
      <c r="C4" s="118" t="s">
        <v>0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36" customHeight="1">
      <c r="A5" s="180" t="s">
        <v>128</v>
      </c>
      <c r="B5" s="181" t="s">
        <v>129</v>
      </c>
      <c r="C5" s="182" t="s">
        <v>130</v>
      </c>
      <c r="D5" s="182"/>
      <c r="E5" s="182" t="s">
        <v>131</v>
      </c>
      <c r="F5" s="182"/>
      <c r="G5" s="182" t="s">
        <v>132</v>
      </c>
      <c r="H5" s="182"/>
      <c r="I5" s="182" t="s">
        <v>133</v>
      </c>
      <c r="J5" s="182"/>
      <c r="K5" s="182" t="s">
        <v>134</v>
      </c>
      <c r="L5" s="182"/>
      <c r="M5" s="182"/>
      <c r="N5" s="185"/>
    </row>
    <row r="6" spans="1:14" ht="18" customHeight="1">
      <c r="A6" s="180"/>
      <c r="B6" s="182"/>
      <c r="C6" s="186" t="s">
        <v>135</v>
      </c>
      <c r="D6" s="181" t="s">
        <v>136</v>
      </c>
      <c r="E6" s="183" t="s">
        <v>137</v>
      </c>
      <c r="F6" s="181" t="s">
        <v>138</v>
      </c>
      <c r="G6" s="183" t="s">
        <v>137</v>
      </c>
      <c r="H6" s="181" t="s">
        <v>138</v>
      </c>
      <c r="I6" s="183" t="s">
        <v>137</v>
      </c>
      <c r="J6" s="181" t="s">
        <v>138</v>
      </c>
      <c r="K6" s="182" t="s">
        <v>137</v>
      </c>
      <c r="L6" s="182"/>
      <c r="M6" s="182"/>
      <c r="N6" s="184" t="s">
        <v>138</v>
      </c>
    </row>
    <row r="7" spans="1:14" ht="24">
      <c r="A7" s="180"/>
      <c r="B7" s="182"/>
      <c r="C7" s="183"/>
      <c r="D7" s="181"/>
      <c r="E7" s="183"/>
      <c r="F7" s="181"/>
      <c r="G7" s="183"/>
      <c r="H7" s="181"/>
      <c r="I7" s="183"/>
      <c r="J7" s="181"/>
      <c r="K7" s="87" t="s">
        <v>139</v>
      </c>
      <c r="L7" s="86" t="s">
        <v>140</v>
      </c>
      <c r="M7" s="86" t="s">
        <v>141</v>
      </c>
      <c r="N7" s="184"/>
    </row>
    <row r="8" spans="1:14" ht="24.75" customHeight="1">
      <c r="A8" s="120" t="s">
        <v>73</v>
      </c>
      <c r="B8" s="121">
        <v>81.64488017429193</v>
      </c>
      <c r="C8" s="47">
        <v>550.8000000000001</v>
      </c>
      <c r="D8" s="122">
        <v>449.7</v>
      </c>
      <c r="E8" s="123">
        <v>212.1</v>
      </c>
      <c r="F8" s="122">
        <v>112.2</v>
      </c>
      <c r="G8" s="47">
        <v>0</v>
      </c>
      <c r="H8" s="47">
        <v>0</v>
      </c>
      <c r="I8" s="124">
        <v>338.6</v>
      </c>
      <c r="J8" s="125">
        <v>337.5</v>
      </c>
      <c r="K8" s="126">
        <v>0.1</v>
      </c>
      <c r="L8" s="47">
        <v>0</v>
      </c>
      <c r="M8" s="47">
        <v>0.1</v>
      </c>
      <c r="N8" s="47">
        <v>0</v>
      </c>
    </row>
    <row r="9" spans="1:14" ht="27.75" customHeight="1">
      <c r="A9" s="127" t="s">
        <v>74</v>
      </c>
      <c r="B9" s="128">
        <v>81.97599929535721</v>
      </c>
      <c r="C9" s="47">
        <v>575.4397260273972</v>
      </c>
      <c r="D9" s="78">
        <v>471.7224657534246</v>
      </c>
      <c r="E9" s="123">
        <v>217.1</v>
      </c>
      <c r="F9" s="78">
        <v>105.4</v>
      </c>
      <c r="G9" s="47">
        <v>0</v>
      </c>
      <c r="H9" s="47">
        <v>0</v>
      </c>
      <c r="I9" s="124">
        <v>357.7082191780822</v>
      </c>
      <c r="J9" s="129">
        <v>356.0224657534246</v>
      </c>
      <c r="K9" s="126">
        <v>0.6315068493150685</v>
      </c>
      <c r="L9" s="47">
        <v>0</v>
      </c>
      <c r="M9" s="47">
        <v>0.6315068493150685</v>
      </c>
      <c r="N9" s="47">
        <v>10.3</v>
      </c>
    </row>
    <row r="10" spans="1:14" ht="26.25" customHeight="1">
      <c r="A10" s="130" t="s">
        <v>79</v>
      </c>
      <c r="B10" s="128">
        <v>74.77624766815487</v>
      </c>
      <c r="C10" s="47">
        <v>477.09</v>
      </c>
      <c r="D10" s="78">
        <v>356.75</v>
      </c>
      <c r="E10" s="131">
        <v>222.6</v>
      </c>
      <c r="F10" s="78">
        <v>105.1</v>
      </c>
      <c r="G10" s="47">
        <v>0</v>
      </c>
      <c r="H10" s="47">
        <v>0</v>
      </c>
      <c r="I10" s="124">
        <v>253.79999999999998</v>
      </c>
      <c r="J10" s="129">
        <v>251.6</v>
      </c>
      <c r="K10" s="126">
        <v>0.69</v>
      </c>
      <c r="L10" s="47">
        <v>0</v>
      </c>
      <c r="M10" s="47">
        <v>0.69</v>
      </c>
      <c r="N10" s="47">
        <v>0.05</v>
      </c>
    </row>
    <row r="11" spans="1:14" ht="27.75" customHeight="1">
      <c r="A11" s="130" t="s">
        <v>77</v>
      </c>
      <c r="B11" s="128">
        <v>73.55564995751912</v>
      </c>
      <c r="C11" s="47">
        <v>470.8</v>
      </c>
      <c r="D11" s="78">
        <v>346.3</v>
      </c>
      <c r="E11" s="131">
        <v>188</v>
      </c>
      <c r="F11" s="78">
        <v>83.7</v>
      </c>
      <c r="G11" s="47">
        <v>0</v>
      </c>
      <c r="H11" s="47">
        <v>0</v>
      </c>
      <c r="I11" s="124">
        <v>282.1</v>
      </c>
      <c r="J11" s="129">
        <v>262.5</v>
      </c>
      <c r="K11" s="126">
        <v>0.7</v>
      </c>
      <c r="L11" s="47">
        <v>0</v>
      </c>
      <c r="M11" s="47">
        <v>0.7</v>
      </c>
      <c r="N11" s="47">
        <v>0.1</v>
      </c>
    </row>
    <row r="12" spans="1:14" ht="26.25" customHeight="1">
      <c r="A12" s="130" t="s">
        <v>143</v>
      </c>
      <c r="B12" s="128">
        <v>84.34267957917363</v>
      </c>
      <c r="C12" s="47">
        <v>725.9819178082192</v>
      </c>
      <c r="D12" s="78">
        <v>612.3126027397261</v>
      </c>
      <c r="E12" s="131">
        <v>201.5</v>
      </c>
      <c r="F12" s="78">
        <v>90.1</v>
      </c>
      <c r="G12" s="47">
        <v>0</v>
      </c>
      <c r="H12" s="47">
        <v>0</v>
      </c>
      <c r="I12" s="124">
        <v>523.6</v>
      </c>
      <c r="J12" s="129">
        <v>522.2</v>
      </c>
      <c r="K12" s="126">
        <v>0.8819178082191782</v>
      </c>
      <c r="L12" s="47">
        <v>0</v>
      </c>
      <c r="M12" s="47">
        <v>0.8819178082191782</v>
      </c>
      <c r="N12" s="47">
        <v>0.012602739726027396</v>
      </c>
    </row>
    <row r="13" spans="1:14" s="81" customFormat="1" ht="26.25" customHeight="1">
      <c r="A13" s="117" t="s">
        <v>126</v>
      </c>
      <c r="B13" s="116">
        <f>D13/C13*100</f>
        <v>86.82551883166794</v>
      </c>
      <c r="C13" s="110">
        <f>E13+G13+I13+K13</f>
        <v>650.5</v>
      </c>
      <c r="D13" s="111">
        <f>F13+H13+J13+N13</f>
        <v>564.8</v>
      </c>
      <c r="E13" s="110">
        <v>203.7</v>
      </c>
      <c r="F13" s="111">
        <v>122.39999999999998</v>
      </c>
      <c r="G13" s="110">
        <v>0</v>
      </c>
      <c r="H13" s="110">
        <v>0</v>
      </c>
      <c r="I13" s="112">
        <v>446</v>
      </c>
      <c r="J13" s="116">
        <v>442.4</v>
      </c>
      <c r="K13" s="112">
        <f>SUM(L13:M13)</f>
        <v>0.8</v>
      </c>
      <c r="L13" s="112">
        <v>0</v>
      </c>
      <c r="M13" s="112">
        <v>0.8</v>
      </c>
      <c r="N13" s="112">
        <v>0</v>
      </c>
    </row>
    <row r="14" ht="21.75" customHeight="1">
      <c r="A14" s="132" t="s">
        <v>153</v>
      </c>
    </row>
  </sheetData>
  <sheetProtection/>
  <mergeCells count="17">
    <mergeCell ref="N6:N7"/>
    <mergeCell ref="I5:J5"/>
    <mergeCell ref="K5:N5"/>
    <mergeCell ref="C6:C7"/>
    <mergeCell ref="D6:D7"/>
    <mergeCell ref="J6:J7"/>
    <mergeCell ref="I6:I7"/>
    <mergeCell ref="A5:A7"/>
    <mergeCell ref="B5:B7"/>
    <mergeCell ref="C5:D5"/>
    <mergeCell ref="E5:F5"/>
    <mergeCell ref="K6:M6"/>
    <mergeCell ref="G5:H5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H26"/>
  <sheetViews>
    <sheetView zoomScalePageLayoutView="0" workbookViewId="0" topLeftCell="A1">
      <selection activeCell="A2" sqref="A2:I2"/>
    </sheetView>
  </sheetViews>
  <sheetFormatPr defaultColWidth="8.88671875" defaultRowHeight="13.5"/>
  <cols>
    <col min="1" max="1" width="9.77734375" style="7" customWidth="1"/>
    <col min="2" max="4" width="8.4453125" style="7" bestFit="1" customWidth="1"/>
    <col min="5" max="5" width="5.77734375" style="7" bestFit="1" customWidth="1"/>
    <col min="6" max="6" width="6.6640625" style="7" bestFit="1" customWidth="1"/>
    <col min="7" max="7" width="8.4453125" style="7" bestFit="1" customWidth="1"/>
    <col min="8" max="8" width="5.77734375" style="7" bestFit="1" customWidth="1"/>
    <col min="9" max="9" width="6.6640625" style="7" bestFit="1" customWidth="1"/>
    <col min="10" max="10" width="8.4453125" style="7" bestFit="1" customWidth="1"/>
    <col min="11" max="11" width="7.4453125" style="7" customWidth="1"/>
    <col min="12" max="12" width="6.6640625" style="7" bestFit="1" customWidth="1"/>
    <col min="13" max="13" width="9.3359375" style="7" customWidth="1"/>
    <col min="14" max="15" width="6.6640625" style="7" bestFit="1" customWidth="1"/>
    <col min="16" max="16" width="8.4453125" style="7" bestFit="1" customWidth="1"/>
    <col min="17" max="17" width="4.88671875" style="7" bestFit="1" customWidth="1"/>
    <col min="18" max="18" width="6.6640625" style="7" bestFit="1" customWidth="1"/>
    <col min="19" max="19" width="8.4453125" style="7" bestFit="1" customWidth="1"/>
    <col min="20" max="20" width="4.88671875" style="7" bestFit="1" customWidth="1"/>
    <col min="21" max="22" width="6.6640625" style="7" bestFit="1" customWidth="1"/>
    <col min="23" max="23" width="8.4453125" style="7" bestFit="1" customWidth="1"/>
    <col min="24" max="26" width="4.88671875" style="7" bestFit="1" customWidth="1"/>
    <col min="27" max="27" width="6.6640625" style="7" bestFit="1" customWidth="1"/>
    <col min="28" max="29" width="4.88671875" style="7" bestFit="1" customWidth="1"/>
    <col min="30" max="30" width="5.77734375" style="7" bestFit="1" customWidth="1"/>
    <col min="31" max="33" width="4.88671875" style="7" bestFit="1" customWidth="1"/>
    <col min="34" max="46" width="7.77734375" style="7" customWidth="1"/>
    <col min="47" max="16384" width="8.88671875" style="7" customWidth="1"/>
  </cols>
  <sheetData>
    <row r="1" ht="13.5" customHeight="1"/>
    <row r="2" spans="1:9" s="3" customFormat="1" ht="20.25" customHeight="1">
      <c r="A2" s="151" t="s">
        <v>65</v>
      </c>
      <c r="B2" s="151"/>
      <c r="C2" s="151"/>
      <c r="D2" s="151"/>
      <c r="E2" s="151"/>
      <c r="F2" s="151"/>
      <c r="G2" s="151"/>
      <c r="H2" s="151"/>
      <c r="I2" s="151"/>
    </row>
    <row r="3" spans="3:14" s="3" customFormat="1" ht="21" customHeight="1">
      <c r="C3" s="4" t="s">
        <v>0</v>
      </c>
      <c r="E3" s="4" t="s">
        <v>0</v>
      </c>
      <c r="N3" s="4" t="s">
        <v>0</v>
      </c>
    </row>
    <row r="4" spans="1:33" s="15" customFormat="1" ht="21" customHeight="1">
      <c r="A4" s="198" t="s">
        <v>19</v>
      </c>
      <c r="B4" s="208" t="s">
        <v>26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196"/>
      <c r="N4" s="201" t="s">
        <v>27</v>
      </c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185" t="s">
        <v>28</v>
      </c>
      <c r="AB4" s="204"/>
      <c r="AC4" s="204"/>
      <c r="AD4" s="204"/>
      <c r="AE4" s="204"/>
      <c r="AF4" s="204"/>
      <c r="AG4" s="204"/>
    </row>
    <row r="5" spans="1:33" s="5" customFormat="1" ht="18" customHeight="1">
      <c r="A5" s="199"/>
      <c r="B5" s="195" t="s">
        <v>29</v>
      </c>
      <c r="C5" s="194"/>
      <c r="D5" s="194"/>
      <c r="E5" s="194" t="s">
        <v>30</v>
      </c>
      <c r="F5" s="194"/>
      <c r="G5" s="194"/>
      <c r="H5" s="194"/>
      <c r="I5" s="194"/>
      <c r="J5" s="194"/>
      <c r="K5" s="194"/>
      <c r="L5" s="194"/>
      <c r="M5" s="194"/>
      <c r="N5" s="197" t="s">
        <v>31</v>
      </c>
      <c r="O5" s="195" t="s">
        <v>32</v>
      </c>
      <c r="P5" s="194"/>
      <c r="Q5" s="194"/>
      <c r="R5" s="194" t="s">
        <v>33</v>
      </c>
      <c r="S5" s="194"/>
      <c r="T5" s="194"/>
      <c r="U5" s="192" t="s">
        <v>68</v>
      </c>
      <c r="V5" s="192" t="s">
        <v>34</v>
      </c>
      <c r="W5" s="193" t="s">
        <v>35</v>
      </c>
      <c r="X5" s="155" t="s">
        <v>36</v>
      </c>
      <c r="Y5" s="155"/>
      <c r="Z5" s="155"/>
      <c r="AA5" s="155" t="s">
        <v>37</v>
      </c>
      <c r="AB5" s="205" t="s">
        <v>38</v>
      </c>
      <c r="AC5" s="205"/>
      <c r="AD5" s="205"/>
      <c r="AE5" s="205"/>
      <c r="AF5" s="205"/>
      <c r="AG5" s="202" t="s">
        <v>39</v>
      </c>
    </row>
    <row r="6" spans="1:33" s="5" customFormat="1" ht="19.5" customHeight="1">
      <c r="A6" s="199"/>
      <c r="B6" s="154" t="s">
        <v>81</v>
      </c>
      <c r="C6" s="155"/>
      <c r="D6" s="155"/>
      <c r="E6" s="187" t="s">
        <v>67</v>
      </c>
      <c r="F6" s="188"/>
      <c r="G6" s="189"/>
      <c r="H6" s="190" t="s">
        <v>66</v>
      </c>
      <c r="I6" s="191"/>
      <c r="J6" s="191"/>
      <c r="K6" s="190" t="s">
        <v>70</v>
      </c>
      <c r="L6" s="191"/>
      <c r="M6" s="191"/>
      <c r="N6" s="155"/>
      <c r="O6" s="196"/>
      <c r="P6" s="155"/>
      <c r="Q6" s="155"/>
      <c r="R6" s="155"/>
      <c r="S6" s="155"/>
      <c r="T6" s="155"/>
      <c r="U6" s="193"/>
      <c r="V6" s="193"/>
      <c r="W6" s="193"/>
      <c r="X6" s="155"/>
      <c r="Y6" s="155"/>
      <c r="Z6" s="155"/>
      <c r="AA6" s="155"/>
      <c r="AB6" s="206"/>
      <c r="AC6" s="207"/>
      <c r="AD6" s="207"/>
      <c r="AE6" s="207"/>
      <c r="AF6" s="207"/>
      <c r="AG6" s="203"/>
    </row>
    <row r="7" spans="1:33" s="5" customFormat="1" ht="51" customHeight="1">
      <c r="A7" s="200"/>
      <c r="B7" s="56"/>
      <c r="C7" s="58" t="s">
        <v>40</v>
      </c>
      <c r="D7" s="58" t="s">
        <v>41</v>
      </c>
      <c r="E7" s="19"/>
      <c r="F7" s="58" t="s">
        <v>83</v>
      </c>
      <c r="G7" s="58" t="s">
        <v>84</v>
      </c>
      <c r="H7" s="62"/>
      <c r="I7" s="58" t="s">
        <v>69</v>
      </c>
      <c r="J7" s="58" t="s">
        <v>84</v>
      </c>
      <c r="K7" s="62"/>
      <c r="L7" s="58" t="s">
        <v>83</v>
      </c>
      <c r="M7" s="58" t="s">
        <v>84</v>
      </c>
      <c r="N7" s="155"/>
      <c r="O7" s="61" t="s">
        <v>42</v>
      </c>
      <c r="P7" s="57" t="s">
        <v>43</v>
      </c>
      <c r="Q7" s="58" t="s">
        <v>44</v>
      </c>
      <c r="R7" s="57" t="s">
        <v>42</v>
      </c>
      <c r="S7" s="57" t="s">
        <v>43</v>
      </c>
      <c r="T7" s="58" t="s">
        <v>44</v>
      </c>
      <c r="U7" s="194"/>
      <c r="V7" s="194"/>
      <c r="W7" s="194"/>
      <c r="X7" s="57" t="s">
        <v>45</v>
      </c>
      <c r="Y7" s="57" t="s">
        <v>46</v>
      </c>
      <c r="Z7" s="58" t="s">
        <v>47</v>
      </c>
      <c r="AA7" s="155"/>
      <c r="AB7" s="60"/>
      <c r="AC7" s="58" t="s">
        <v>48</v>
      </c>
      <c r="AD7" s="58" t="s">
        <v>49</v>
      </c>
      <c r="AE7" s="58" t="s">
        <v>50</v>
      </c>
      <c r="AF7" s="18" t="s">
        <v>20</v>
      </c>
      <c r="AG7" s="172"/>
    </row>
    <row r="8" spans="1:33" s="1" customFormat="1" ht="27" customHeight="1">
      <c r="A8" s="2" t="s">
        <v>73</v>
      </c>
      <c r="B8" s="63">
        <v>42562</v>
      </c>
      <c r="C8" s="26">
        <v>42562</v>
      </c>
      <c r="D8" s="64">
        <v>0</v>
      </c>
      <c r="E8" s="26">
        <v>238</v>
      </c>
      <c r="F8" s="26">
        <v>0.7</v>
      </c>
      <c r="G8" s="26">
        <v>237</v>
      </c>
      <c r="H8" s="26">
        <v>238</v>
      </c>
      <c r="I8" s="26">
        <v>0.7</v>
      </c>
      <c r="J8" s="26">
        <v>237</v>
      </c>
      <c r="K8" s="14">
        <v>0</v>
      </c>
      <c r="L8" s="20">
        <v>0</v>
      </c>
      <c r="M8" s="38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41">
        <v>0</v>
      </c>
      <c r="AA8" s="14">
        <v>6</v>
      </c>
      <c r="AB8" s="14">
        <v>11</v>
      </c>
      <c r="AC8" s="14">
        <v>0</v>
      </c>
      <c r="AD8" s="14">
        <v>0</v>
      </c>
      <c r="AE8" s="14">
        <v>11</v>
      </c>
      <c r="AF8" s="14">
        <v>0</v>
      </c>
      <c r="AG8" s="14">
        <v>13</v>
      </c>
    </row>
    <row r="9" spans="1:33" s="1" customFormat="1" ht="27" customHeight="1">
      <c r="A9" s="2" t="s">
        <v>74</v>
      </c>
      <c r="B9" s="63">
        <v>42562</v>
      </c>
      <c r="C9" s="26">
        <v>42562</v>
      </c>
      <c r="D9" s="65">
        <v>0</v>
      </c>
      <c r="E9" s="26">
        <v>237</v>
      </c>
      <c r="F9" s="26">
        <v>0.9</v>
      </c>
      <c r="G9" s="26">
        <v>235.8</v>
      </c>
      <c r="H9" s="26">
        <v>87</v>
      </c>
      <c r="I9" s="26">
        <v>1</v>
      </c>
      <c r="J9" s="26">
        <v>86</v>
      </c>
      <c r="K9" s="14">
        <v>0</v>
      </c>
      <c r="L9" s="20">
        <v>0</v>
      </c>
      <c r="M9" s="39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42">
        <v>0</v>
      </c>
      <c r="AA9" s="14">
        <v>6</v>
      </c>
      <c r="AB9" s="14">
        <v>11</v>
      </c>
      <c r="AC9" s="14">
        <v>0</v>
      </c>
      <c r="AD9" s="14">
        <v>0</v>
      </c>
      <c r="AE9" s="14">
        <v>11</v>
      </c>
      <c r="AF9" s="14">
        <v>0</v>
      </c>
      <c r="AG9" s="14">
        <v>11</v>
      </c>
    </row>
    <row r="10" spans="1:33" s="1" customFormat="1" ht="27" customHeight="1">
      <c r="A10" s="2" t="s">
        <v>71</v>
      </c>
      <c r="B10" s="63">
        <v>35952</v>
      </c>
      <c r="C10" s="26">
        <v>35952</v>
      </c>
      <c r="D10" s="65">
        <v>0</v>
      </c>
      <c r="E10" s="26">
        <v>243</v>
      </c>
      <c r="F10" s="20">
        <v>0</v>
      </c>
      <c r="G10" s="26">
        <v>242.76</v>
      </c>
      <c r="H10" s="26">
        <v>243</v>
      </c>
      <c r="I10" s="20">
        <v>0</v>
      </c>
      <c r="J10" s="26">
        <v>242.76</v>
      </c>
      <c r="K10" s="14">
        <v>0</v>
      </c>
      <c r="L10" s="20">
        <v>0</v>
      </c>
      <c r="M10" s="39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42">
        <v>0</v>
      </c>
      <c r="AA10" s="14">
        <v>6</v>
      </c>
      <c r="AB10" s="14">
        <v>11</v>
      </c>
      <c r="AC10" s="14">
        <v>0</v>
      </c>
      <c r="AD10" s="14">
        <v>0</v>
      </c>
      <c r="AE10" s="14">
        <v>11</v>
      </c>
      <c r="AF10" s="14">
        <v>0</v>
      </c>
      <c r="AG10" s="14">
        <v>11</v>
      </c>
    </row>
    <row r="11" spans="1:33" s="27" customFormat="1" ht="27" customHeight="1">
      <c r="A11" s="2" t="s">
        <v>78</v>
      </c>
      <c r="B11" s="26">
        <v>35406</v>
      </c>
      <c r="C11" s="26">
        <v>35406</v>
      </c>
      <c r="D11" s="65">
        <v>0</v>
      </c>
      <c r="E11" s="26">
        <v>249</v>
      </c>
      <c r="F11" s="26">
        <v>1</v>
      </c>
      <c r="G11" s="26">
        <v>248</v>
      </c>
      <c r="H11" s="26">
        <v>249</v>
      </c>
      <c r="I11" s="26">
        <v>1</v>
      </c>
      <c r="J11" s="26">
        <v>248</v>
      </c>
      <c r="K11" s="14">
        <v>0</v>
      </c>
      <c r="L11" s="20">
        <v>0</v>
      </c>
      <c r="M11" s="39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42">
        <v>0</v>
      </c>
      <c r="AA11" s="14">
        <v>6</v>
      </c>
      <c r="AB11" s="14">
        <v>11</v>
      </c>
      <c r="AC11" s="14">
        <v>0</v>
      </c>
      <c r="AD11" s="14">
        <v>0</v>
      </c>
      <c r="AE11" s="14">
        <v>11</v>
      </c>
      <c r="AF11" s="14">
        <v>0</v>
      </c>
      <c r="AG11" s="14">
        <v>11</v>
      </c>
    </row>
    <row r="12" spans="1:60" s="1" customFormat="1" ht="27" customHeight="1">
      <c r="A12" s="2" t="s">
        <v>87</v>
      </c>
      <c r="B12" s="66">
        <v>40852</v>
      </c>
      <c r="C12" s="26">
        <v>40852</v>
      </c>
      <c r="D12" s="65">
        <v>0</v>
      </c>
      <c r="E12" s="26">
        <v>274.8</v>
      </c>
      <c r="F12" s="26">
        <v>0.8</v>
      </c>
      <c r="G12" s="26">
        <v>274</v>
      </c>
      <c r="H12" s="26">
        <v>274.8</v>
      </c>
      <c r="I12" s="26">
        <v>0.8</v>
      </c>
      <c r="J12" s="26">
        <v>274</v>
      </c>
      <c r="K12" s="14">
        <v>0</v>
      </c>
      <c r="L12" s="20" t="s">
        <v>82</v>
      </c>
      <c r="M12" s="39" t="s">
        <v>82</v>
      </c>
      <c r="N12" s="67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67">
        <v>0</v>
      </c>
      <c r="V12" s="14">
        <v>0</v>
      </c>
      <c r="W12" s="21">
        <v>0</v>
      </c>
      <c r="X12" s="67">
        <v>0</v>
      </c>
      <c r="Y12" s="67">
        <v>0</v>
      </c>
      <c r="Z12" s="68">
        <v>0</v>
      </c>
      <c r="AA12" s="14">
        <v>6</v>
      </c>
      <c r="AB12" s="14">
        <v>10</v>
      </c>
      <c r="AC12" s="14">
        <v>0</v>
      </c>
      <c r="AD12" s="14">
        <v>0</v>
      </c>
      <c r="AE12" s="14">
        <v>9</v>
      </c>
      <c r="AF12" s="14">
        <v>1</v>
      </c>
      <c r="AG12" s="14">
        <v>22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27" customFormat="1" ht="27" customHeight="1">
      <c r="A13" s="2" t="s">
        <v>144</v>
      </c>
      <c r="B13" s="66">
        <v>41340.43588800001</v>
      </c>
      <c r="C13" s="26">
        <v>41340.43588800001</v>
      </c>
      <c r="D13" s="65">
        <v>0</v>
      </c>
      <c r="E13" s="26">
        <v>251.5</v>
      </c>
      <c r="F13" s="26">
        <v>1.5</v>
      </c>
      <c r="G13" s="26">
        <v>250</v>
      </c>
      <c r="H13" s="26">
        <v>251.5</v>
      </c>
      <c r="I13" s="26">
        <v>1.5</v>
      </c>
      <c r="J13" s="26">
        <v>250</v>
      </c>
      <c r="K13" s="14">
        <v>0</v>
      </c>
      <c r="L13" s="20" t="s">
        <v>82</v>
      </c>
      <c r="M13" s="39" t="s">
        <v>82</v>
      </c>
      <c r="N13" s="67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67">
        <v>0</v>
      </c>
      <c r="V13" s="14">
        <v>0</v>
      </c>
      <c r="W13" s="21">
        <v>0</v>
      </c>
      <c r="X13" s="67">
        <v>0</v>
      </c>
      <c r="Y13" s="67">
        <v>0</v>
      </c>
      <c r="Z13" s="68">
        <v>0</v>
      </c>
      <c r="AA13" s="14">
        <v>6</v>
      </c>
      <c r="AB13" s="14">
        <v>10</v>
      </c>
      <c r="AC13" s="14">
        <v>0</v>
      </c>
      <c r="AD13" s="14">
        <v>0</v>
      </c>
      <c r="AE13" s="14">
        <v>9</v>
      </c>
      <c r="AF13" s="14">
        <v>1</v>
      </c>
      <c r="AG13" s="14">
        <v>22</v>
      </c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</row>
    <row r="14" spans="1:60" s="1" customFormat="1" ht="27" customHeight="1">
      <c r="A14" s="60" t="s">
        <v>145</v>
      </c>
      <c r="B14" s="133">
        <f>SUM(C14:D14)</f>
        <v>39992</v>
      </c>
      <c r="C14" s="134">
        <v>39992</v>
      </c>
      <c r="D14" s="135">
        <v>0</v>
      </c>
      <c r="E14" s="133">
        <f>SUM(F14:G14)</f>
        <v>247.9</v>
      </c>
      <c r="F14" s="133">
        <v>0</v>
      </c>
      <c r="G14" s="133">
        <v>247.9</v>
      </c>
      <c r="H14" s="136">
        <f>SUM(I14:J14)</f>
        <v>247.9</v>
      </c>
      <c r="I14" s="133">
        <v>0</v>
      </c>
      <c r="J14" s="133">
        <v>247.9</v>
      </c>
      <c r="K14" s="133">
        <f>SUM(L14:M14)</f>
        <v>0</v>
      </c>
      <c r="L14" s="133" t="s">
        <v>82</v>
      </c>
      <c r="M14" s="135" t="s">
        <v>82</v>
      </c>
      <c r="N14" s="137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7">
        <v>0</v>
      </c>
      <c r="V14" s="134">
        <v>0</v>
      </c>
      <c r="W14" s="138">
        <v>0</v>
      </c>
      <c r="X14" s="137">
        <v>0</v>
      </c>
      <c r="Y14" s="137">
        <v>0</v>
      </c>
      <c r="Z14" s="139">
        <v>0</v>
      </c>
      <c r="AA14" s="134">
        <v>6</v>
      </c>
      <c r="AB14" s="134">
        <f>SUM(AC14:AF14)</f>
        <v>10</v>
      </c>
      <c r="AC14" s="133">
        <v>0</v>
      </c>
      <c r="AD14" s="133">
        <v>0</v>
      </c>
      <c r="AE14" s="134">
        <v>9</v>
      </c>
      <c r="AF14" s="133">
        <v>1</v>
      </c>
      <c r="AG14" s="134">
        <v>22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33" s="1" customFormat="1" ht="21.75" customHeight="1">
      <c r="A15" s="82" t="s">
        <v>155</v>
      </c>
      <c r="B15" s="82"/>
      <c r="C15" s="82"/>
      <c r="D15" s="82"/>
      <c r="E15" s="82"/>
      <c r="F15" s="6"/>
      <c r="G15" s="6"/>
      <c r="H15" s="16"/>
      <c r="I15" s="16"/>
      <c r="J15" s="16"/>
      <c r="K15" s="6"/>
      <c r="L15" s="6"/>
      <c r="M15" s="6"/>
      <c r="N15" s="6"/>
      <c r="O15" s="11"/>
      <c r="AD15" s="17"/>
      <c r="AE15" s="17"/>
      <c r="AF15" s="17"/>
      <c r="AG15" s="17"/>
    </row>
    <row r="16" spans="3:15" s="102" customFormat="1" ht="13.5">
      <c r="C16" s="140"/>
      <c r="D16" s="140"/>
      <c r="E16" s="140"/>
      <c r="F16" s="140"/>
      <c r="G16" s="140"/>
      <c r="H16" s="141"/>
      <c r="I16" s="141"/>
      <c r="J16" s="141"/>
      <c r="K16" s="140"/>
      <c r="L16" s="142"/>
      <c r="M16" s="140"/>
      <c r="N16" s="140"/>
      <c r="O16" s="143"/>
    </row>
    <row r="17" spans="12:15" ht="12">
      <c r="L17" s="12"/>
      <c r="O17" s="13"/>
    </row>
    <row r="18" spans="2:33" ht="13.5">
      <c r="B18" s="23"/>
      <c r="C18" s="22"/>
      <c r="D18" s="22"/>
      <c r="E18" s="22"/>
      <c r="F18" s="22"/>
      <c r="G18" s="22"/>
      <c r="H18" s="24"/>
      <c r="I18" s="22"/>
      <c r="J18" s="22"/>
      <c r="K18" s="22"/>
      <c r="L18" s="23"/>
      <c r="M18" s="23"/>
      <c r="N18" s="25"/>
      <c r="O18" s="6"/>
      <c r="P18" s="6"/>
      <c r="Q18" s="6"/>
      <c r="R18" s="6"/>
      <c r="S18" s="6"/>
      <c r="T18" s="6"/>
      <c r="U18" s="25"/>
      <c r="V18" s="6"/>
      <c r="W18" s="6"/>
      <c r="X18" s="25"/>
      <c r="Y18" s="25"/>
      <c r="Z18" s="25"/>
      <c r="AA18" s="6"/>
      <c r="AB18" s="22"/>
      <c r="AC18" s="6"/>
      <c r="AD18" s="6"/>
      <c r="AE18" s="6"/>
      <c r="AF18" s="6"/>
      <c r="AG18" s="6"/>
    </row>
    <row r="19" spans="12:15" ht="12">
      <c r="L19" s="12"/>
      <c r="O19" s="13"/>
    </row>
    <row r="20" spans="12:15" ht="12">
      <c r="L20" s="12"/>
      <c r="O20" s="13"/>
    </row>
    <row r="21" spans="12:15" ht="12">
      <c r="L21" s="12"/>
      <c r="O21" s="13"/>
    </row>
    <row r="22" spans="12:15" ht="12">
      <c r="L22" s="12"/>
      <c r="O22" s="13"/>
    </row>
    <row r="23" spans="12:15" ht="12">
      <c r="L23" s="12"/>
      <c r="O23" s="13"/>
    </row>
    <row r="24" spans="12:15" ht="12">
      <c r="L24" s="12"/>
      <c r="O24" s="13"/>
    </row>
    <row r="25" ht="12">
      <c r="L25" s="12"/>
    </row>
    <row r="26" ht="12">
      <c r="L26" s="12"/>
    </row>
  </sheetData>
  <sheetProtection/>
  <mergeCells count="21">
    <mergeCell ref="R5:T6"/>
    <mergeCell ref="N4:Z4"/>
    <mergeCell ref="AG5:AG7"/>
    <mergeCell ref="U5:U7"/>
    <mergeCell ref="AA4:AG4"/>
    <mergeCell ref="AB5:AF6"/>
    <mergeCell ref="B4:M4"/>
    <mergeCell ref="AA5:AA7"/>
    <mergeCell ref="X5:Z6"/>
    <mergeCell ref="H6:J6"/>
    <mergeCell ref="W5:W7"/>
    <mergeCell ref="E6:G6"/>
    <mergeCell ref="K6:M6"/>
    <mergeCell ref="V5:V7"/>
    <mergeCell ref="A2:I2"/>
    <mergeCell ref="B5:D5"/>
    <mergeCell ref="E5:M5"/>
    <mergeCell ref="O5:Q6"/>
    <mergeCell ref="N5:N7"/>
    <mergeCell ref="B6:D6"/>
    <mergeCell ref="A4:A7"/>
  </mergeCells>
  <printOptions/>
  <pageMargins left="0.23" right="0.18" top="1" bottom="0.42" header="0.5" footer="0.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2" sqref="A2:B2"/>
    </sheetView>
  </sheetViews>
  <sheetFormatPr defaultColWidth="8.88671875" defaultRowHeight="13.5"/>
  <cols>
    <col min="1" max="1" width="17.10546875" style="147" customWidth="1"/>
    <col min="2" max="4" width="23.5546875" style="147" customWidth="1"/>
    <col min="5" max="16384" width="8.88671875" style="147" customWidth="1"/>
  </cols>
  <sheetData>
    <row r="1" ht="15" customHeight="1"/>
    <row r="2" spans="1:3" ht="26.25" customHeight="1">
      <c r="A2" s="151" t="s">
        <v>146</v>
      </c>
      <c r="B2" s="209"/>
      <c r="C2" s="28"/>
    </row>
    <row r="3" spans="1:10" ht="14.2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24.75" customHeight="1">
      <c r="A4" s="1" t="s">
        <v>156</v>
      </c>
      <c r="B4" s="1"/>
      <c r="C4" s="1"/>
      <c r="D4" s="1"/>
      <c r="E4" s="1"/>
      <c r="F4" s="1"/>
      <c r="G4" s="1"/>
      <c r="H4" s="1"/>
      <c r="I4" s="1"/>
      <c r="J4" s="1"/>
    </row>
    <row r="5" spans="1:10" ht="24" customHeight="1">
      <c r="A5" s="29" t="s">
        <v>57</v>
      </c>
      <c r="B5" s="57" t="s">
        <v>55</v>
      </c>
      <c r="C5" s="57" t="s">
        <v>58</v>
      </c>
      <c r="D5" s="18" t="s">
        <v>59</v>
      </c>
      <c r="E5" s="1"/>
      <c r="F5" s="1"/>
      <c r="G5" s="1"/>
      <c r="H5" s="1"/>
      <c r="I5" s="1"/>
      <c r="J5" s="1"/>
    </row>
    <row r="6" spans="1:10" ht="27" customHeight="1">
      <c r="A6" s="59" t="s">
        <v>54</v>
      </c>
      <c r="B6" s="33">
        <v>169995</v>
      </c>
      <c r="C6" s="33">
        <v>50102</v>
      </c>
      <c r="D6" s="34">
        <v>0.29</v>
      </c>
      <c r="E6" s="1"/>
      <c r="F6" s="1"/>
      <c r="G6" s="1"/>
      <c r="H6" s="1"/>
      <c r="I6" s="1"/>
      <c r="J6" s="1"/>
    </row>
    <row r="7" spans="1:10" s="102" customFormat="1" ht="22.5" customHeight="1">
      <c r="A7" s="2" t="s">
        <v>61</v>
      </c>
      <c r="B7" s="36">
        <v>169616</v>
      </c>
      <c r="C7" s="36">
        <v>42462</v>
      </c>
      <c r="D7" s="37">
        <v>0.25</v>
      </c>
      <c r="E7" s="1"/>
      <c r="F7" s="1"/>
      <c r="G7" s="1"/>
      <c r="H7" s="1"/>
      <c r="I7" s="1"/>
      <c r="J7" s="1"/>
    </row>
    <row r="8" spans="1:10" s="102" customFormat="1" ht="22.5" customHeight="1">
      <c r="A8" s="2" t="s">
        <v>71</v>
      </c>
      <c r="B8" s="36">
        <v>167020</v>
      </c>
      <c r="C8" s="36">
        <v>35952</v>
      </c>
      <c r="D8" s="37">
        <v>0.21525565800502933</v>
      </c>
      <c r="E8" s="1"/>
      <c r="F8" s="1"/>
      <c r="G8" s="1"/>
      <c r="H8" s="1"/>
      <c r="I8" s="1"/>
      <c r="J8" s="1"/>
    </row>
    <row r="9" spans="1:10" s="102" customFormat="1" ht="22.5" customHeight="1">
      <c r="A9" s="2" t="s">
        <v>77</v>
      </c>
      <c r="B9" s="36">
        <v>164483</v>
      </c>
      <c r="C9" s="36">
        <v>35406</v>
      </c>
      <c r="D9" s="37">
        <v>0.22</v>
      </c>
      <c r="E9" s="1"/>
      <c r="F9" s="1"/>
      <c r="G9" s="1"/>
      <c r="H9" s="1"/>
      <c r="I9" s="1"/>
      <c r="J9" s="1"/>
    </row>
    <row r="10" spans="1:10" s="102" customFormat="1" ht="22.5" customHeight="1">
      <c r="A10" s="2" t="s">
        <v>85</v>
      </c>
      <c r="B10" s="36">
        <v>161949</v>
      </c>
      <c r="C10" s="36">
        <v>40852</v>
      </c>
      <c r="D10" s="37">
        <v>0.25225225225225223</v>
      </c>
      <c r="E10" s="1"/>
      <c r="F10" s="1"/>
      <c r="G10" s="1"/>
      <c r="H10" s="1"/>
      <c r="I10" s="1"/>
      <c r="J10" s="1"/>
    </row>
    <row r="11" spans="1:10" s="148" customFormat="1" ht="22.5" customHeight="1">
      <c r="A11" s="2" t="s">
        <v>86</v>
      </c>
      <c r="B11" s="76">
        <v>157557</v>
      </c>
      <c r="C11" s="66">
        <v>41340.43588800001</v>
      </c>
      <c r="D11" s="77">
        <v>0.26238400000000006</v>
      </c>
      <c r="E11" s="27"/>
      <c r="F11" s="27"/>
      <c r="G11" s="27"/>
      <c r="H11" s="27"/>
      <c r="I11" s="27"/>
      <c r="J11" s="27"/>
    </row>
    <row r="12" spans="1:10" s="148" customFormat="1" ht="22.5" customHeight="1">
      <c r="A12" s="60" t="s">
        <v>142</v>
      </c>
      <c r="B12" s="144">
        <v>153963</v>
      </c>
      <c r="C12" s="145">
        <v>39992</v>
      </c>
      <c r="D12" s="146">
        <f>C12/B12</f>
        <v>0.2597507193286699</v>
      </c>
      <c r="E12" s="27"/>
      <c r="F12" s="27"/>
      <c r="G12" s="27"/>
      <c r="H12" s="27"/>
      <c r="I12" s="27"/>
      <c r="J12" s="27"/>
    </row>
    <row r="13" spans="1:10" ht="15" customHeight="1">
      <c r="A13" s="156" t="s">
        <v>155</v>
      </c>
      <c r="B13" s="156"/>
      <c r="C13" s="31" t="s">
        <v>56</v>
      </c>
      <c r="D13" s="31" t="s">
        <v>56</v>
      </c>
      <c r="E13" s="1"/>
      <c r="F13" s="1"/>
      <c r="G13" s="1"/>
      <c r="H13" s="1"/>
      <c r="I13" s="1"/>
      <c r="J13" s="1"/>
    </row>
    <row r="14" spans="2:4" ht="13.5">
      <c r="B14" s="1"/>
      <c r="C14" s="1"/>
      <c r="D14" s="1"/>
    </row>
    <row r="15" spans="1:4" ht="13.5">
      <c r="A15" s="1"/>
      <c r="B15" s="1"/>
      <c r="C15" s="1"/>
      <c r="D15" s="1"/>
    </row>
  </sheetData>
  <sheetProtection/>
  <mergeCells count="2">
    <mergeCell ref="A13:B13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2017-05-30T05:35:06Z</cp:lastPrinted>
  <dcterms:created xsi:type="dcterms:W3CDTF">1998-03-03T05:16:56Z</dcterms:created>
  <dcterms:modified xsi:type="dcterms:W3CDTF">2019-06-04T08:11:38Z</dcterms:modified>
  <cp:category/>
  <cp:version/>
  <cp:contentType/>
  <cp:contentStatus/>
</cp:coreProperties>
</file>